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25" activeTab="3"/>
  </bookViews>
  <sheets>
    <sheet name="Женщины" sheetId="1" r:id="rId1"/>
    <sheet name="Мужчины" sheetId="2" r:id="rId2"/>
    <sheet name="Рейтинг КСПб 2016 Женщины" sheetId="3" r:id="rId3"/>
    <sheet name="Рейтинг КСПб 2016 Мужчины" sheetId="4" r:id="rId4"/>
  </sheets>
  <definedNames/>
  <calcPr fullCalcOnLoad="1"/>
</workbook>
</file>

<file path=xl/sharedStrings.xml><?xml version="1.0" encoding="utf-8"?>
<sst xmlns="http://schemas.openxmlformats.org/spreadsheetml/2006/main" count="497" uniqueCount="109">
  <si>
    <t>Кортунова Анна</t>
  </si>
  <si>
    <t>Никитина Светлана</t>
  </si>
  <si>
    <t>Ульянова Наталья</t>
  </si>
  <si>
    <t>Сафина Карина</t>
  </si>
  <si>
    <t>Матчина Наталья</t>
  </si>
  <si>
    <t>Носковская Лидия</t>
  </si>
  <si>
    <t>Звонарева Кристина</t>
  </si>
  <si>
    <t>Юфанова-Мишина Татьяна</t>
  </si>
  <si>
    <t>Егорова Татьяна</t>
  </si>
  <si>
    <t>Зуева Анна</t>
  </si>
  <si>
    <t>Бигун Софья</t>
  </si>
  <si>
    <t>Фамилия Имя</t>
  </si>
  <si>
    <t>Регион/Клуб</t>
  </si>
  <si>
    <t>3 метра</t>
  </si>
  <si>
    <t>5 метров</t>
  </si>
  <si>
    <t>7 метров</t>
  </si>
  <si>
    <t>Кол-во баллов</t>
  </si>
  <si>
    <t>Рейтинговые баллы</t>
  </si>
  <si>
    <t>РФ, Москва, "Серебряный нож"</t>
  </si>
  <si>
    <t>РФ, Н.Новгород, "Живой клинок"</t>
  </si>
  <si>
    <t>РФ, СПб, "78 Легион"</t>
  </si>
  <si>
    <t>РФ, СПб, "СО Гвардия"</t>
  </si>
  <si>
    <t>РФ, СПб</t>
  </si>
  <si>
    <t>Коэф.</t>
  </si>
  <si>
    <t xml:space="preserve"> </t>
  </si>
  <si>
    <t>Васильков Андрей</t>
  </si>
  <si>
    <t>Гатауллин Рашит</t>
  </si>
  <si>
    <t>РФ, СПб, "Злая Пчела"</t>
  </si>
  <si>
    <t>Зверянский Вадим</t>
  </si>
  <si>
    <t>РФ, Калининград,"Сталкер СПб"</t>
  </si>
  <si>
    <t>Игнатов Александр</t>
  </si>
  <si>
    <t>Козырев Алексей</t>
  </si>
  <si>
    <t>Колтырев Санислав</t>
  </si>
  <si>
    <t>РФ, СПб, ДоМо</t>
  </si>
  <si>
    <t>Коровин Дмитрий</t>
  </si>
  <si>
    <t>Лихачёв Иван</t>
  </si>
  <si>
    <t>Малько Андрей</t>
  </si>
  <si>
    <t>Матевосян Ашот</t>
  </si>
  <si>
    <t>Минин Антон</t>
  </si>
  <si>
    <t>Немнонов Дмитрий</t>
  </si>
  <si>
    <t>Никонов Михаил</t>
  </si>
  <si>
    <t>Островершенко Сергей</t>
  </si>
  <si>
    <t>Смоленский Алексей</t>
  </si>
  <si>
    <t>Соколов Юрий</t>
  </si>
  <si>
    <t>РФ, СПб, "Сталкер"</t>
  </si>
  <si>
    <t>Сусоров Владимир</t>
  </si>
  <si>
    <t>Чепурнов Василий</t>
  </si>
  <si>
    <t>РФ, Выборг</t>
  </si>
  <si>
    <t>Яковлев Сергей</t>
  </si>
  <si>
    <t>9 метров</t>
  </si>
  <si>
    <t>№</t>
  </si>
  <si>
    <t>Первый этап "Кубка СПб 2016" (27.02-28.02)</t>
  </si>
  <si>
    <t>I-й этап (28.01)</t>
  </si>
  <si>
    <t>II-й этап (15.05)</t>
  </si>
  <si>
    <t>Итоговый рейтинг среди женщин по версии "Unifight" на КСПб 2016 год</t>
  </si>
  <si>
    <t>Итоговый рейтинг среди мужчин по версии "Unifight" на КСПб 2016 год</t>
  </si>
  <si>
    <t>Новикова Татьяна</t>
  </si>
  <si>
    <t>РФ,СПб,"78 Легион"</t>
  </si>
  <si>
    <t>Трибунская Евгения</t>
  </si>
  <si>
    <t>РФ,Москва,"Freeknife"</t>
  </si>
  <si>
    <t>Головина Татьяна</t>
  </si>
  <si>
    <t>Яковлева Анна</t>
  </si>
  <si>
    <t>Ковалёва Елена</t>
  </si>
  <si>
    <t>Второй этап "Кубка СПб 2016" (14.05-15.05)</t>
  </si>
  <si>
    <t>III-й этап (31.07)</t>
  </si>
  <si>
    <t>Новиков Олег</t>
  </si>
  <si>
    <t>Яциненко Александр</t>
  </si>
  <si>
    <t>Иванов Сергей</t>
  </si>
  <si>
    <t>Ячменников Игорь</t>
  </si>
  <si>
    <t>Порецкий Павел</t>
  </si>
  <si>
    <t>Третий этап "Кубка СПб 2016" (30.07-31.07)</t>
  </si>
  <si>
    <t>Петрова Анна</t>
  </si>
  <si>
    <t>Савченко Александра</t>
  </si>
  <si>
    <t>IV-й этап (23.10)</t>
  </si>
  <si>
    <t>Верихов Виталий</t>
  </si>
  <si>
    <t>Украина, Харьков</t>
  </si>
  <si>
    <t>Даньшин Олег</t>
  </si>
  <si>
    <t>Рейтинг мужчин-метателей ножа по версии "Unifight" на "Кубке Санкт-Петербурга 2016 г."</t>
  </si>
  <si>
    <t>Рейтинг женщин-метательниц ножа по версии "Unifight" на "Кубке Санкт-Петербурга 2016 г."</t>
  </si>
  <si>
    <t>Четвёртый этап "Кубка СПб 2016" (22.10-23.10)</t>
  </si>
  <si>
    <t>Зеленцов Алексей </t>
  </si>
  <si>
    <t>Самков Владислав</t>
  </si>
  <si>
    <t>Дяшкин Иван</t>
  </si>
  <si>
    <t>Зеленцов Павел</t>
  </si>
  <si>
    <t>Овчинников Дмитрий</t>
  </si>
  <si>
    <t>Додакин Михаил</t>
  </si>
  <si>
    <t>Беляев Михаил</t>
  </si>
  <si>
    <t>Рудаков Андрей</t>
  </si>
  <si>
    <t>Шлоков Роман</t>
  </si>
  <si>
    <t>Дмитриева Венера</t>
  </si>
  <si>
    <t>Силантьева Елена</t>
  </si>
  <si>
    <t>Горецкая Нина</t>
  </si>
  <si>
    <t>Соломина Ольга</t>
  </si>
  <si>
    <t>РФ, Москва, Лабиринт, шк. Д. Мельникова</t>
  </si>
  <si>
    <t>РФ, Москва, Серебряный нож</t>
  </si>
  <si>
    <t>РФ, СПб, Злая пчела</t>
  </si>
  <si>
    <t>РФ, Москва, СМН</t>
  </si>
  <si>
    <t>РФ, Москва, "Freeknife"</t>
  </si>
  <si>
    <t>РФ, СПб, "Сталкеръ"</t>
  </si>
  <si>
    <t>РФ, СПб, "Злая пчела"</t>
  </si>
  <si>
    <t>РФ, Набережные Челны, "Алтын Нур"</t>
  </si>
  <si>
    <t>Итог (по 3-м лучшим этапам)</t>
  </si>
  <si>
    <t>РФ, Москва,"Freeknife"</t>
  </si>
  <si>
    <t>РФ, Н. Новгород, "Живой Клинок"</t>
  </si>
  <si>
    <t>РФ, СПб,"78 Легион"</t>
  </si>
  <si>
    <t>РФ, СПб,"Злая пчела"</t>
  </si>
  <si>
    <t>РФ, Н. Новгород, "Живой клинок"</t>
  </si>
  <si>
    <t>РФ, Москва, "СМН"</t>
  </si>
  <si>
    <t>РФ, СПб, "ДоМо"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</si>
</sst>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25" xfId="0" applyBorder="1" applyAlignment="1">
      <alignment/>
    </xf>
    <xf numFmtId="0" fontId="40" fillId="0" borderId="26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0" fillId="0" borderId="24" xfId="0" applyFont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40" fillId="33" borderId="34" xfId="0" applyFont="1" applyFill="1" applyBorder="1" applyAlignment="1">
      <alignment/>
    </xf>
    <xf numFmtId="2" fontId="0" fillId="33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30" fillId="33" borderId="34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34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23" xfId="0" applyFill="1" applyBorder="1" applyAlignment="1">
      <alignment/>
    </xf>
    <xf numFmtId="2" fontId="0" fillId="33" borderId="39" xfId="0" applyNumberFormat="1" applyFill="1" applyBorder="1" applyAlignment="1">
      <alignment/>
    </xf>
    <xf numFmtId="164" fontId="0" fillId="33" borderId="40" xfId="0" applyNumberFormat="1" applyFill="1" applyBorder="1" applyAlignment="1">
      <alignment/>
    </xf>
    <xf numFmtId="2" fontId="0" fillId="33" borderId="41" xfId="0" applyNumberFormat="1" applyFill="1" applyBorder="1" applyAlignment="1">
      <alignment/>
    </xf>
    <xf numFmtId="0" fontId="0" fillId="33" borderId="42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28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30" fillId="0" borderId="4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4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3" borderId="50" xfId="0" applyFill="1" applyBorder="1" applyAlignment="1">
      <alignment vertical="center"/>
    </xf>
    <xf numFmtId="0" fontId="40" fillId="33" borderId="36" xfId="0" applyFont="1" applyFill="1" applyBorder="1" applyAlignment="1">
      <alignment/>
    </xf>
    <xf numFmtId="0" fontId="0" fillId="33" borderId="51" xfId="0" applyFill="1" applyBorder="1" applyAlignment="1">
      <alignment/>
    </xf>
    <xf numFmtId="2" fontId="0" fillId="33" borderId="52" xfId="0" applyNumberFormat="1" applyFill="1" applyBorder="1" applyAlignment="1">
      <alignment/>
    </xf>
    <xf numFmtId="164" fontId="0" fillId="33" borderId="51" xfId="0" applyNumberFormat="1" applyFill="1" applyBorder="1" applyAlignment="1">
      <alignment/>
    </xf>
    <xf numFmtId="0" fontId="0" fillId="33" borderId="3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4" xfId="0" applyFill="1" applyBorder="1" applyAlignment="1">
      <alignment horizontal="left" vertical="center"/>
    </xf>
    <xf numFmtId="0" fontId="41" fillId="33" borderId="28" xfId="0" applyFont="1" applyFill="1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/>
    </xf>
    <xf numFmtId="164" fontId="0" fillId="0" borderId="55" xfId="0" applyNumberFormat="1" applyBorder="1" applyAlignment="1">
      <alignment/>
    </xf>
    <xf numFmtId="0" fontId="0" fillId="33" borderId="56" xfId="0" applyFill="1" applyBorder="1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0" fillId="33" borderId="58" xfId="0" applyFont="1" applyFill="1" applyBorder="1" applyAlignment="1">
      <alignment/>
    </xf>
    <xf numFmtId="0" fontId="0" fillId="33" borderId="26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0" borderId="53" xfId="0" applyBorder="1" applyAlignment="1">
      <alignment horizontal="center" vertical="center"/>
    </xf>
    <xf numFmtId="0" fontId="30" fillId="33" borderId="59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56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30" fillId="33" borderId="60" xfId="0" applyFont="1" applyFill="1" applyBorder="1" applyAlignment="1">
      <alignment horizontal="center"/>
    </xf>
    <xf numFmtId="0" fontId="30" fillId="33" borderId="30" xfId="0" applyFont="1" applyFill="1" applyBorder="1" applyAlignment="1">
      <alignment horizontal="center"/>
    </xf>
    <xf numFmtId="0" fontId="30" fillId="34" borderId="34" xfId="0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30" fillId="34" borderId="28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0" fillId="34" borderId="28" xfId="0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40" fillId="34" borderId="26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41" fillId="34" borderId="28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 horizontal="center" vertical="center"/>
    </xf>
    <xf numFmtId="164" fontId="0" fillId="33" borderId="37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61" xfId="0" applyNumberFormat="1" applyBorder="1" applyAlignment="1">
      <alignment/>
    </xf>
    <xf numFmtId="164" fontId="0" fillId="33" borderId="52" xfId="0" applyNumberForma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0" borderId="62" xfId="0" applyNumberFormat="1" applyBorder="1" applyAlignment="1">
      <alignment/>
    </xf>
    <xf numFmtId="0" fontId="30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right"/>
    </xf>
    <xf numFmtId="0" fontId="0" fillId="0" borderId="0" xfId="0" applyAlignment="1">
      <alignment/>
    </xf>
    <xf numFmtId="0" fontId="30" fillId="0" borderId="24" xfId="0" applyFont="1" applyBorder="1" applyAlignment="1">
      <alignment horizontal="center" vertical="center"/>
    </xf>
    <xf numFmtId="0" fontId="40" fillId="0" borderId="35" xfId="0" applyFont="1" applyFill="1" applyBorder="1" applyAlignment="1">
      <alignment/>
    </xf>
    <xf numFmtId="0" fontId="0" fillId="0" borderId="34" xfId="0" applyBorder="1" applyAlignment="1">
      <alignment/>
    </xf>
    <xf numFmtId="0" fontId="30" fillId="0" borderId="3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34" borderId="34" xfId="0" applyFont="1" applyFill="1" applyBorder="1" applyAlignment="1">
      <alignment horizontal="center" vertical="center"/>
    </xf>
    <xf numFmtId="0" fontId="0" fillId="33" borderId="56" xfId="0" applyFill="1" applyBorder="1" applyAlignment="1">
      <alignment/>
    </xf>
    <xf numFmtId="0" fontId="0" fillId="33" borderId="36" xfId="0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30" fillId="33" borderId="36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42" fillId="33" borderId="28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54" xfId="0" applyFont="1" applyFill="1" applyBorder="1" applyAlignment="1">
      <alignment horizontal="right"/>
    </xf>
    <xf numFmtId="164" fontId="0" fillId="0" borderId="55" xfId="0" applyNumberFormat="1" applyFill="1" applyBorder="1" applyAlignment="1">
      <alignment/>
    </xf>
    <xf numFmtId="164" fontId="0" fillId="0" borderId="61" xfId="0" applyNumberFormat="1" applyFill="1" applyBorder="1" applyAlignment="1">
      <alignment/>
    </xf>
    <xf numFmtId="0" fontId="41" fillId="0" borderId="54" xfId="0" applyFont="1" applyFill="1" applyBorder="1" applyAlignment="1">
      <alignment/>
    </xf>
    <xf numFmtId="164" fontId="0" fillId="0" borderId="62" xfId="0" applyNumberFormat="1" applyFill="1" applyBorder="1" applyAlignment="1">
      <alignment/>
    </xf>
    <xf numFmtId="0" fontId="0" fillId="0" borderId="63" xfId="0" applyBorder="1" applyAlignment="1">
      <alignment horizontal="center" vertical="center"/>
    </xf>
    <xf numFmtId="0" fontId="0" fillId="33" borderId="32" xfId="0" applyFill="1" applyBorder="1" applyAlignment="1">
      <alignment/>
    </xf>
    <xf numFmtId="164" fontId="30" fillId="33" borderId="34" xfId="0" applyNumberFormat="1" applyFont="1" applyFill="1" applyBorder="1" applyAlignment="1">
      <alignment horizontal="right"/>
    </xf>
    <xf numFmtId="164" fontId="30" fillId="0" borderId="34" xfId="0" applyNumberFormat="1" applyFont="1" applyFill="1" applyBorder="1" applyAlignment="1">
      <alignment horizontal="right"/>
    </xf>
    <xf numFmtId="164" fontId="30" fillId="33" borderId="36" xfId="0" applyNumberFormat="1" applyFont="1" applyFill="1" applyBorder="1" applyAlignment="1">
      <alignment horizontal="right"/>
    </xf>
    <xf numFmtId="164" fontId="30" fillId="34" borderId="34" xfId="0" applyNumberFormat="1" applyFont="1" applyFill="1" applyBorder="1" applyAlignment="1">
      <alignment horizontal="right"/>
    </xf>
    <xf numFmtId="164" fontId="0" fillId="33" borderId="39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3" borderId="41" xfId="0" applyNumberFormat="1" applyFill="1" applyBorder="1" applyAlignment="1">
      <alignment/>
    </xf>
    <xf numFmtId="164" fontId="30" fillId="33" borderId="57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0" fillId="34" borderId="34" xfId="0" applyFont="1" applyFill="1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0" fontId="40" fillId="33" borderId="36" xfId="0" applyFont="1" applyFill="1" applyBorder="1" applyAlignment="1">
      <alignment/>
    </xf>
    <xf numFmtId="0" fontId="0" fillId="0" borderId="5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65" xfId="0" applyFont="1" applyBorder="1" applyAlignment="1">
      <alignment/>
    </xf>
    <xf numFmtId="164" fontId="30" fillId="0" borderId="53" xfId="0" applyNumberFormat="1" applyFont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0" fillId="33" borderId="45" xfId="0" applyFill="1" applyBorder="1" applyAlignment="1">
      <alignment vertical="center"/>
    </xf>
    <xf numFmtId="0" fontId="40" fillId="0" borderId="65" xfId="0" applyFont="1" applyFill="1" applyBorder="1" applyAlignment="1">
      <alignment/>
    </xf>
    <xf numFmtId="0" fontId="40" fillId="33" borderId="45" xfId="0" applyFont="1" applyFill="1" applyBorder="1" applyAlignment="1">
      <alignment/>
    </xf>
    <xf numFmtId="0" fontId="30" fillId="0" borderId="48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49" xfId="0" applyFont="1" applyFill="1" applyBorder="1" applyAlignment="1">
      <alignment/>
    </xf>
    <xf numFmtId="164" fontId="30" fillId="0" borderId="45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33" borderId="60" xfId="0" applyFont="1" applyFill="1" applyBorder="1" applyAlignment="1">
      <alignment/>
    </xf>
    <xf numFmtId="0" fontId="0" fillId="34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34" xfId="0" applyBorder="1" applyAlignment="1">
      <alignment horizontal="center"/>
    </xf>
    <xf numFmtId="164" fontId="0" fillId="33" borderId="26" xfId="0" applyNumberFormat="1" applyFill="1" applyBorder="1" applyAlignment="1">
      <alignment/>
    </xf>
    <xf numFmtId="0" fontId="0" fillId="34" borderId="45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47" xfId="0" applyFill="1" applyBorder="1" applyAlignment="1">
      <alignment horizontal="center" vertical="center"/>
    </xf>
    <xf numFmtId="0" fontId="40" fillId="0" borderId="34" xfId="0" applyFont="1" applyFill="1" applyBorder="1" applyAlignment="1">
      <alignment/>
    </xf>
    <xf numFmtId="0" fontId="0" fillId="0" borderId="38" xfId="0" applyFill="1" applyBorder="1" applyAlignment="1">
      <alignment/>
    </xf>
    <xf numFmtId="0" fontId="40" fillId="0" borderId="35" xfId="0" applyFont="1" applyFill="1" applyBorder="1" applyAlignment="1">
      <alignment/>
    </xf>
    <xf numFmtId="0" fontId="0" fillId="33" borderId="34" xfId="0" applyFill="1" applyBorder="1" applyAlignment="1">
      <alignment/>
    </xf>
    <xf numFmtId="0" fontId="40" fillId="33" borderId="34" xfId="0" applyFont="1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36" xfId="0" applyFill="1" applyBorder="1" applyAlignment="1">
      <alignment/>
    </xf>
    <xf numFmtId="0" fontId="30" fillId="0" borderId="21" xfId="0" applyFont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164" fontId="0" fillId="0" borderId="22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0" fillId="0" borderId="12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30" fillId="33" borderId="59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40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0" fillId="0" borderId="34" xfId="0" applyBorder="1" applyAlignment="1">
      <alignment/>
    </xf>
    <xf numFmtId="0" fontId="40" fillId="34" borderId="34" xfId="0" applyFont="1" applyFill="1" applyBorder="1" applyAlignment="1">
      <alignment/>
    </xf>
    <xf numFmtId="0" fontId="0" fillId="33" borderId="36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0" fillId="33" borderId="34" xfId="0" applyNumberFormat="1" applyFont="1" applyFill="1" applyBorder="1" applyAlignment="1">
      <alignment horizontal="right"/>
    </xf>
    <xf numFmtId="164" fontId="30" fillId="0" borderId="34" xfId="0" applyNumberFormat="1" applyFont="1" applyFill="1" applyBorder="1" applyAlignment="1">
      <alignment horizontal="right"/>
    </xf>
    <xf numFmtId="164" fontId="30" fillId="33" borderId="36" xfId="0" applyNumberFormat="1" applyFont="1" applyFill="1" applyBorder="1" applyAlignment="1">
      <alignment horizontal="right"/>
    </xf>
    <xf numFmtId="164" fontId="30" fillId="34" borderId="34" xfId="0" applyNumberFormat="1" applyFont="1" applyFill="1" applyBorder="1" applyAlignment="1">
      <alignment horizontal="right"/>
    </xf>
    <xf numFmtId="0" fontId="40" fillId="33" borderId="34" xfId="0" applyFon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0" fillId="34" borderId="30" xfId="0" applyFont="1" applyFill="1" applyBorder="1" applyAlignment="1">
      <alignment horizontal="center"/>
    </xf>
    <xf numFmtId="0" fontId="0" fillId="0" borderId="32" xfId="0" applyFill="1" applyBorder="1" applyAlignment="1">
      <alignment vertical="center"/>
    </xf>
    <xf numFmtId="0" fontId="0" fillId="0" borderId="26" xfId="0" applyFill="1" applyBorder="1" applyAlignment="1">
      <alignment/>
    </xf>
    <xf numFmtId="0" fontId="30" fillId="0" borderId="45" xfId="0" applyFont="1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40" fillId="33" borderId="34" xfId="0" applyFont="1" applyFill="1" applyBorder="1" applyAlignment="1">
      <alignment/>
    </xf>
    <xf numFmtId="0" fontId="30" fillId="34" borderId="35" xfId="0" applyFont="1" applyFill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40" fillId="34" borderId="27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0" fontId="30" fillId="34" borderId="29" xfId="0" applyFont="1" applyFill="1" applyBorder="1" applyAlignment="1">
      <alignment horizontal="center"/>
    </xf>
    <xf numFmtId="164" fontId="0" fillId="34" borderId="13" xfId="0" applyNumberFormat="1" applyFill="1" applyBorder="1" applyAlignment="1">
      <alignment/>
    </xf>
    <xf numFmtId="0" fontId="0" fillId="34" borderId="31" xfId="0" applyFont="1" applyFill="1" applyBorder="1" applyAlignment="1">
      <alignment/>
    </xf>
    <xf numFmtId="164" fontId="30" fillId="33" borderId="36" xfId="0" applyNumberFormat="1" applyFont="1" applyFill="1" applyBorder="1" applyAlignment="1">
      <alignment horizontal="right" vertical="center"/>
    </xf>
    <xf numFmtId="164" fontId="30" fillId="33" borderId="34" xfId="0" applyNumberFormat="1" applyFont="1" applyFill="1" applyBorder="1" applyAlignment="1">
      <alignment horizontal="right" vertical="center"/>
    </xf>
    <xf numFmtId="164" fontId="30" fillId="33" borderId="57" xfId="0" applyNumberFormat="1" applyFont="1" applyFill="1" applyBorder="1" applyAlignment="1">
      <alignment horizontal="right" vertical="center"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>
      <alignment horizontal="right" vertical="center"/>
    </xf>
    <xf numFmtId="164" fontId="30" fillId="34" borderId="35" xfId="0" applyNumberFormat="1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164" fontId="30" fillId="0" borderId="45" xfId="0" applyNumberFormat="1" applyFont="1" applyFill="1" applyBorder="1" applyAlignment="1">
      <alignment horizontal="right" vertical="center"/>
    </xf>
    <xf numFmtId="164" fontId="0" fillId="33" borderId="58" xfId="0" applyNumberFormat="1" applyFill="1" applyBorder="1" applyAlignment="1">
      <alignment/>
    </xf>
    <xf numFmtId="0" fontId="0" fillId="34" borderId="34" xfId="0" applyFill="1" applyBorder="1" applyAlignment="1">
      <alignment horizontal="center"/>
    </xf>
    <xf numFmtId="164" fontId="0" fillId="33" borderId="26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33" borderId="32" xfId="0" applyFill="1" applyBorder="1" applyAlignment="1">
      <alignment vertical="center"/>
    </xf>
    <xf numFmtId="0" fontId="40" fillId="33" borderId="26" xfId="0" applyFont="1" applyFill="1" applyBorder="1" applyAlignment="1">
      <alignment/>
    </xf>
    <xf numFmtId="0" fontId="0" fillId="0" borderId="46" xfId="0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26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164" fontId="0" fillId="34" borderId="10" xfId="0" applyNumberForma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0" fillId="34" borderId="34" xfId="0" applyFill="1" applyBorder="1" applyAlignment="1">
      <alignment/>
    </xf>
    <xf numFmtId="0" fontId="0" fillId="33" borderId="32" xfId="0" applyFill="1" applyBorder="1" applyAlignment="1">
      <alignment/>
    </xf>
    <xf numFmtId="164" fontId="30" fillId="33" borderId="36" xfId="0" applyNumberFormat="1" applyFont="1" applyFill="1" applyBorder="1" applyAlignment="1">
      <alignment/>
    </xf>
    <xf numFmtId="164" fontId="30" fillId="33" borderId="34" xfId="0" applyNumberFormat="1" applyFont="1" applyFill="1" applyBorder="1" applyAlignment="1">
      <alignment/>
    </xf>
    <xf numFmtId="164" fontId="30" fillId="0" borderId="34" xfId="0" applyNumberFormat="1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0" fontId="0" fillId="33" borderId="26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Fill="1" applyBorder="1" applyAlignment="1">
      <alignment/>
    </xf>
    <xf numFmtId="164" fontId="30" fillId="0" borderId="34" xfId="0" applyNumberFormat="1" applyFont="1" applyBorder="1" applyAlignment="1">
      <alignment/>
    </xf>
    <xf numFmtId="164" fontId="30" fillId="0" borderId="53" xfId="0" applyNumberFormat="1" applyFont="1" applyBorder="1" applyAlignment="1">
      <alignment/>
    </xf>
    <xf numFmtId="164" fontId="30" fillId="0" borderId="53" xfId="0" applyNumberFormat="1" applyFont="1" applyFill="1" applyBorder="1" applyAlignment="1">
      <alignment/>
    </xf>
    <xf numFmtId="164" fontId="30" fillId="0" borderId="45" xfId="0" applyNumberFormat="1" applyFont="1" applyBorder="1" applyAlignment="1">
      <alignment/>
    </xf>
    <xf numFmtId="164" fontId="30" fillId="0" borderId="35" xfId="0" applyNumberFormat="1" applyFont="1" applyFill="1" applyBorder="1" applyAlignment="1">
      <alignment/>
    </xf>
    <xf numFmtId="2" fontId="30" fillId="33" borderId="36" xfId="0" applyNumberFormat="1" applyFont="1" applyFill="1" applyBorder="1" applyAlignment="1">
      <alignment horizontal="right" vertical="center"/>
    </xf>
    <xf numFmtId="2" fontId="30" fillId="33" borderId="34" xfId="0" applyNumberFormat="1" applyFont="1" applyFill="1" applyBorder="1" applyAlignment="1">
      <alignment horizontal="right" vertical="center"/>
    </xf>
    <xf numFmtId="2" fontId="30" fillId="33" borderId="57" xfId="0" applyNumberFormat="1" applyFont="1" applyFill="1" applyBorder="1" applyAlignment="1">
      <alignment horizontal="right" vertical="center"/>
    </xf>
    <xf numFmtId="2" fontId="30" fillId="0" borderId="45" xfId="0" applyNumberFormat="1" applyFont="1" applyBorder="1" applyAlignment="1">
      <alignment horizontal="right" vertical="center"/>
    </xf>
    <xf numFmtId="2" fontId="30" fillId="34" borderId="34" xfId="0" applyNumberFormat="1" applyFont="1" applyFill="1" applyBorder="1" applyAlignment="1">
      <alignment horizontal="right" vertical="center"/>
    </xf>
    <xf numFmtId="2" fontId="30" fillId="0" borderId="34" xfId="0" applyNumberFormat="1" applyFont="1" applyBorder="1" applyAlignment="1">
      <alignment horizontal="right" vertical="center"/>
    </xf>
    <xf numFmtId="2" fontId="30" fillId="0" borderId="35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0" fillId="34" borderId="47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64" fontId="30" fillId="0" borderId="34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34" borderId="48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21" xfId="0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32" xfId="0" applyFill="1" applyBorder="1" applyAlignment="1">
      <alignment vertical="center"/>
    </xf>
    <xf numFmtId="0" fontId="40" fillId="0" borderId="26" xfId="0" applyFont="1" applyFill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40" fillId="0" borderId="34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33" borderId="42" xfId="0" applyFont="1" applyFill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1" xfId="0" applyFont="1" applyFill="1" applyBorder="1" applyAlignment="1">
      <alignment horizontal="right"/>
    </xf>
    <xf numFmtId="164" fontId="30" fillId="0" borderId="45" xfId="0" applyNumberFormat="1" applyFont="1" applyFill="1" applyBorder="1" applyAlignment="1">
      <alignment/>
    </xf>
    <xf numFmtId="0" fontId="43" fillId="0" borderId="28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65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164" fontId="30" fillId="0" borderId="66" xfId="0" applyNumberFormat="1" applyFont="1" applyFill="1" applyBorder="1" applyAlignment="1">
      <alignment/>
    </xf>
    <xf numFmtId="0" fontId="0" fillId="33" borderId="60" xfId="0" applyFont="1" applyFill="1" applyBorder="1" applyAlignment="1">
      <alignment horizontal="right"/>
    </xf>
    <xf numFmtId="0" fontId="0" fillId="33" borderId="30" xfId="0" applyFill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vertical="center"/>
    </xf>
    <xf numFmtId="164" fontId="0" fillId="0" borderId="45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8" xfId="0" applyFill="1" applyBorder="1" applyAlignment="1">
      <alignment vertical="center"/>
    </xf>
    <xf numFmtId="0" fontId="0" fillId="34" borderId="10" xfId="0" applyFont="1" applyFill="1" applyBorder="1" applyAlignment="1">
      <alignment horizontal="right"/>
    </xf>
    <xf numFmtId="164" fontId="0" fillId="33" borderId="58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0" fontId="0" fillId="33" borderId="26" xfId="0" applyFill="1" applyBorder="1" applyAlignment="1">
      <alignment/>
    </xf>
    <xf numFmtId="164" fontId="0" fillId="33" borderId="26" xfId="0" applyNumberFormat="1" applyFill="1" applyBorder="1" applyAlignment="1">
      <alignment/>
    </xf>
    <xf numFmtId="0" fontId="40" fillId="33" borderId="26" xfId="0" applyFont="1" applyFill="1" applyBorder="1" applyAlignment="1">
      <alignment/>
    </xf>
    <xf numFmtId="0" fontId="0" fillId="33" borderId="26" xfId="0" applyFill="1" applyBorder="1" applyAlignment="1">
      <alignment vertical="center"/>
    </xf>
    <xf numFmtId="164" fontId="0" fillId="33" borderId="36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0" fontId="40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0" fillId="34" borderId="34" xfId="0" applyFill="1" applyBorder="1" applyAlignment="1">
      <alignment/>
    </xf>
    <xf numFmtId="164" fontId="30" fillId="33" borderId="36" xfId="0" applyNumberFormat="1" applyFont="1" applyFill="1" applyBorder="1" applyAlignment="1">
      <alignment/>
    </xf>
    <xf numFmtId="164" fontId="30" fillId="33" borderId="34" xfId="0" applyNumberFormat="1" applyFont="1" applyFill="1" applyBorder="1" applyAlignment="1">
      <alignment/>
    </xf>
    <xf numFmtId="164" fontId="30" fillId="0" borderId="34" xfId="0" applyNumberFormat="1" applyFont="1" applyFill="1" applyBorder="1" applyAlignment="1">
      <alignment/>
    </xf>
    <xf numFmtId="164" fontId="30" fillId="33" borderId="34" xfId="0" applyNumberFormat="1" applyFont="1" applyFill="1" applyBorder="1" applyAlignment="1">
      <alignment horizontal="right"/>
    </xf>
    <xf numFmtId="164" fontId="30" fillId="0" borderId="34" xfId="0" applyNumberFormat="1" applyFont="1" applyFill="1" applyBorder="1" applyAlignment="1">
      <alignment horizontal="right"/>
    </xf>
    <xf numFmtId="164" fontId="30" fillId="34" borderId="34" xfId="0" applyNumberFormat="1" applyFont="1" applyFill="1" applyBorder="1" applyAlignment="1">
      <alignment horizontal="right"/>
    </xf>
    <xf numFmtId="164" fontId="30" fillId="34" borderId="34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30" fillId="34" borderId="45" xfId="0" applyNumberFormat="1" applyFont="1" applyFill="1" applyBorder="1" applyAlignment="1">
      <alignment/>
    </xf>
    <xf numFmtId="164" fontId="30" fillId="0" borderId="35" xfId="0" applyNumberFormat="1" applyFont="1" applyBorder="1" applyAlignment="1">
      <alignment/>
    </xf>
    <xf numFmtId="164" fontId="0" fillId="33" borderId="26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/>
    </xf>
    <xf numFmtId="164" fontId="0" fillId="0" borderId="10" xfId="0" applyNumberFormat="1" applyBorder="1" applyAlignment="1">
      <alignment/>
    </xf>
    <xf numFmtId="0" fontId="40" fillId="0" borderId="26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40" fillId="33" borderId="26" xfId="0" applyFont="1" applyFill="1" applyBorder="1" applyAlignment="1">
      <alignment/>
    </xf>
    <xf numFmtId="0" fontId="0" fillId="33" borderId="26" xfId="0" applyFill="1" applyBorder="1" applyAlignment="1">
      <alignment vertical="center"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0" fillId="34" borderId="34" xfId="0" applyFill="1" applyBorder="1" applyAlignment="1">
      <alignment/>
    </xf>
    <xf numFmtId="164" fontId="0" fillId="0" borderId="34" xfId="0" applyNumberFormat="1" applyBorder="1" applyAlignment="1">
      <alignment/>
    </xf>
    <xf numFmtId="164" fontId="30" fillId="33" borderId="34" xfId="0" applyNumberFormat="1" applyFon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30" fillId="0" borderId="34" xfId="0" applyNumberFormat="1" applyFont="1" applyFill="1" applyBorder="1" applyAlignment="1">
      <alignment/>
    </xf>
    <xf numFmtId="164" fontId="0" fillId="34" borderId="34" xfId="0" applyNumberFormat="1" applyFill="1" applyBorder="1" applyAlignment="1">
      <alignment/>
    </xf>
    <xf numFmtId="164" fontId="30" fillId="34" borderId="34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164" fontId="0" fillId="34" borderId="26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45" xfId="0" applyNumberFormat="1" applyFill="1" applyBorder="1" applyAlignment="1">
      <alignment/>
    </xf>
    <xf numFmtId="164" fontId="0" fillId="0" borderId="26" xfId="0" applyNumberFormat="1" applyBorder="1" applyAlignment="1">
      <alignment/>
    </xf>
    <xf numFmtId="0" fontId="0" fillId="0" borderId="10" xfId="0" applyFill="1" applyBorder="1" applyAlignment="1">
      <alignment/>
    </xf>
    <xf numFmtId="164" fontId="30" fillId="0" borderId="45" xfId="0" applyNumberFormat="1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64" fontId="0" fillId="33" borderId="57" xfId="0" applyNumberFormat="1" applyFill="1" applyBorder="1" applyAlignment="1">
      <alignment/>
    </xf>
    <xf numFmtId="164" fontId="0" fillId="34" borderId="35" xfId="0" applyNumberFormat="1" applyFill="1" applyBorder="1" applyAlignment="1">
      <alignment/>
    </xf>
    <xf numFmtId="164" fontId="0" fillId="33" borderId="67" xfId="0" applyNumberFormat="1" applyFill="1" applyBorder="1" applyAlignment="1">
      <alignment/>
    </xf>
    <xf numFmtId="0" fontId="0" fillId="34" borderId="64" xfId="0" applyFill="1" applyBorder="1" applyAlignment="1">
      <alignment/>
    </xf>
    <xf numFmtId="164" fontId="0" fillId="34" borderId="38" xfId="0" applyNumberFormat="1" applyFill="1" applyBorder="1" applyAlignment="1">
      <alignment/>
    </xf>
    <xf numFmtId="164" fontId="30" fillId="34" borderId="32" xfId="0" applyNumberFormat="1" applyFont="1" applyFill="1" applyBorder="1" applyAlignment="1">
      <alignment horizontal="right"/>
    </xf>
    <xf numFmtId="0" fontId="0" fillId="33" borderId="34" xfId="0" applyFill="1" applyBorder="1" applyAlignment="1">
      <alignment/>
    </xf>
    <xf numFmtId="0" fontId="0" fillId="34" borderId="10" xfId="0" applyFill="1" applyBorder="1" applyAlignment="1">
      <alignment/>
    </xf>
    <xf numFmtId="164" fontId="0" fillId="33" borderId="34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34" borderId="34" xfId="0" applyFill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4" xfId="0" applyNumberFormat="1" applyFill="1" applyBorder="1" applyAlignment="1">
      <alignment/>
    </xf>
    <xf numFmtId="164" fontId="30" fillId="33" borderId="34" xfId="0" applyNumberFormat="1" applyFont="1" applyFill="1" applyBorder="1" applyAlignment="1">
      <alignment horizontal="right"/>
    </xf>
    <xf numFmtId="164" fontId="30" fillId="0" borderId="34" xfId="0" applyNumberFormat="1" applyFont="1" applyFill="1" applyBorder="1" applyAlignment="1">
      <alignment horizontal="right"/>
    </xf>
    <xf numFmtId="164" fontId="0" fillId="34" borderId="34" xfId="0" applyNumberFormat="1" applyFill="1" applyBorder="1" applyAlignment="1">
      <alignment/>
    </xf>
    <xf numFmtId="164" fontId="30" fillId="34" borderId="34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34" borderId="34" xfId="0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0" fillId="0" borderId="63" xfId="0" applyFill="1" applyBorder="1" applyAlignment="1">
      <alignment/>
    </xf>
    <xf numFmtId="164" fontId="0" fillId="0" borderId="63" xfId="0" applyNumberFormat="1" applyFill="1" applyBorder="1" applyAlignment="1">
      <alignment/>
    </xf>
    <xf numFmtId="164" fontId="30" fillId="0" borderId="63" xfId="0" applyNumberFormat="1" applyFont="1" applyFill="1" applyBorder="1" applyAlignment="1">
      <alignment horizontal="right"/>
    </xf>
    <xf numFmtId="164" fontId="0" fillId="0" borderId="42" xfId="0" applyNumberFormat="1" applyFill="1" applyBorder="1" applyAlignment="1">
      <alignment/>
    </xf>
    <xf numFmtId="164" fontId="0" fillId="0" borderId="38" xfId="0" applyNumberFormat="1" applyFill="1" applyBorder="1" applyAlignment="1">
      <alignment/>
    </xf>
    <xf numFmtId="0" fontId="0" fillId="34" borderId="38" xfId="0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30" fillId="0" borderId="34" xfId="0" applyNumberFormat="1" applyFont="1" applyBorder="1" applyAlignment="1">
      <alignment/>
    </xf>
    <xf numFmtId="0" fontId="0" fillId="34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0" fillId="0" borderId="45" xfId="0" applyFont="1" applyFill="1" applyBorder="1" applyAlignment="1">
      <alignment/>
    </xf>
    <xf numFmtId="0" fontId="0" fillId="34" borderId="35" xfId="0" applyFill="1" applyBorder="1" applyAlignment="1">
      <alignment horizontal="left" vertical="center"/>
    </xf>
    <xf numFmtId="164" fontId="30" fillId="0" borderId="22" xfId="0" applyNumberFormat="1" applyFont="1" applyFill="1" applyBorder="1" applyAlignment="1">
      <alignment horizontal="right"/>
    </xf>
    <xf numFmtId="0" fontId="30" fillId="34" borderId="11" xfId="0" applyFont="1" applyFill="1" applyBorder="1" applyAlignment="1">
      <alignment/>
    </xf>
    <xf numFmtId="164" fontId="30" fillId="34" borderId="13" xfId="0" applyNumberFormat="1" applyFont="1" applyFill="1" applyBorder="1" applyAlignment="1">
      <alignment horizontal="right"/>
    </xf>
    <xf numFmtId="0" fontId="40" fillId="0" borderId="63" xfId="0" applyFont="1" applyFill="1" applyBorder="1" applyAlignment="1">
      <alignment/>
    </xf>
    <xf numFmtId="0" fontId="44" fillId="34" borderId="34" xfId="0" applyFont="1" applyFill="1" applyBorder="1" applyAlignment="1">
      <alignment/>
    </xf>
    <xf numFmtId="0" fontId="0" fillId="0" borderId="17" xfId="0" applyFill="1" applyBorder="1" applyAlignment="1">
      <alignment/>
    </xf>
    <xf numFmtId="0" fontId="30" fillId="0" borderId="32" xfId="0" applyFont="1" applyFill="1" applyBorder="1" applyAlignment="1">
      <alignment/>
    </xf>
    <xf numFmtId="0" fontId="0" fillId="0" borderId="47" xfId="0" applyFill="1" applyBorder="1" applyAlignment="1">
      <alignment/>
    </xf>
    <xf numFmtId="164" fontId="30" fillId="0" borderId="11" xfId="0" applyNumberFormat="1" applyFont="1" applyFill="1" applyBorder="1" applyAlignment="1">
      <alignment horizontal="right"/>
    </xf>
    <xf numFmtId="0" fontId="0" fillId="34" borderId="26" xfId="0" applyFont="1" applyFill="1" applyBorder="1" applyAlignment="1">
      <alignment/>
    </xf>
    <xf numFmtId="0" fontId="44" fillId="0" borderId="47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41" fillId="0" borderId="34" xfId="0" applyFont="1" applyFill="1" applyBorder="1" applyAlignment="1">
      <alignment/>
    </xf>
    <xf numFmtId="0" fontId="0" fillId="0" borderId="45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0" fillId="34" borderId="45" xfId="0" applyFont="1" applyFill="1" applyBorder="1" applyAlignment="1">
      <alignment/>
    </xf>
    <xf numFmtId="0" fontId="0" fillId="34" borderId="54" xfId="0" applyFill="1" applyBorder="1" applyAlignment="1">
      <alignment horizontal="center" vertical="center"/>
    </xf>
    <xf numFmtId="0" fontId="0" fillId="34" borderId="53" xfId="0" applyFill="1" applyBorder="1" applyAlignment="1">
      <alignment/>
    </xf>
    <xf numFmtId="0" fontId="0" fillId="34" borderId="55" xfId="0" applyFill="1" applyBorder="1" applyAlignment="1">
      <alignment vertical="center"/>
    </xf>
    <xf numFmtId="164" fontId="0" fillId="34" borderId="53" xfId="0" applyNumberFormat="1" applyFill="1" applyBorder="1" applyAlignment="1">
      <alignment/>
    </xf>
    <xf numFmtId="164" fontId="0" fillId="34" borderId="55" xfId="0" applyNumberFormat="1" applyFill="1" applyBorder="1" applyAlignment="1">
      <alignment/>
    </xf>
    <xf numFmtId="164" fontId="30" fillId="34" borderId="53" xfId="0" applyNumberFormat="1" applyFont="1" applyFill="1" applyBorder="1" applyAlignment="1">
      <alignment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36">
      <selection activeCell="C65" sqref="C65"/>
    </sheetView>
  </sheetViews>
  <sheetFormatPr defaultColWidth="9.140625" defaultRowHeight="15"/>
  <cols>
    <col min="1" max="1" width="4.00390625" style="0" customWidth="1"/>
    <col min="2" max="2" width="26.7109375" style="0" customWidth="1"/>
    <col min="3" max="3" width="30.8515625" style="0" customWidth="1"/>
    <col min="4" max="4" width="10.8515625" style="0" customWidth="1"/>
    <col min="5" max="5" width="10.140625" style="0" customWidth="1"/>
    <col min="6" max="6" width="12.57421875" style="0" customWidth="1"/>
    <col min="8" max="8" width="9.140625" style="0" customWidth="1"/>
    <col min="9" max="9" width="9.7109375" style="0" customWidth="1"/>
    <col min="11" max="11" width="9.140625" style="0" customWidth="1"/>
    <col min="12" max="12" width="9.7109375" style="0" customWidth="1"/>
    <col min="13" max="13" width="14.28125" style="0" customWidth="1"/>
  </cols>
  <sheetData>
    <row r="1" spans="2:14" ht="31.5" customHeight="1" thickBot="1">
      <c r="B1" s="1"/>
      <c r="C1" s="490" t="s">
        <v>78</v>
      </c>
      <c r="D1" s="491"/>
      <c r="E1" s="491"/>
      <c r="F1" s="491"/>
      <c r="G1" s="491"/>
      <c r="H1" s="491"/>
      <c r="I1" s="491"/>
      <c r="J1" s="491"/>
      <c r="K1" s="491"/>
      <c r="L1" s="492"/>
      <c r="M1" s="24"/>
      <c r="N1" s="24"/>
    </row>
    <row r="2" spans="2:14" ht="19.5" customHeight="1" thickBot="1"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24" customHeight="1" thickBot="1">
      <c r="B3" s="487" t="s">
        <v>51</v>
      </c>
      <c r="C3" s="488"/>
      <c r="D3" s="489"/>
      <c r="E3" s="1"/>
      <c r="F3" s="23" t="s">
        <v>24</v>
      </c>
      <c r="G3" s="23"/>
      <c r="H3" s="23"/>
      <c r="I3" s="23"/>
      <c r="J3" s="23"/>
      <c r="K3" s="23"/>
      <c r="L3" s="23"/>
      <c r="M3" s="23"/>
      <c r="N3" s="23"/>
    </row>
    <row r="4" spans="1:14" ht="33.75" customHeight="1" thickBot="1">
      <c r="A4" s="39" t="s">
        <v>50</v>
      </c>
      <c r="B4" s="8" t="s">
        <v>11</v>
      </c>
      <c r="C4" s="8" t="s">
        <v>12</v>
      </c>
      <c r="D4" s="8" t="s">
        <v>13</v>
      </c>
      <c r="E4" s="10" t="s">
        <v>23</v>
      </c>
      <c r="F4" s="9" t="s">
        <v>16</v>
      </c>
      <c r="G4" s="10" t="s">
        <v>14</v>
      </c>
      <c r="H4" s="8" t="s">
        <v>23</v>
      </c>
      <c r="I4" s="16" t="s">
        <v>16</v>
      </c>
      <c r="J4" s="15" t="s">
        <v>15</v>
      </c>
      <c r="K4" s="8" t="s">
        <v>23</v>
      </c>
      <c r="L4" s="11" t="s">
        <v>16</v>
      </c>
      <c r="M4" s="22" t="s">
        <v>17</v>
      </c>
      <c r="N4" s="2"/>
    </row>
    <row r="5" spans="1:13" ht="16.5" customHeight="1">
      <c r="A5" s="77">
        <v>1</v>
      </c>
      <c r="B5" s="88" t="s">
        <v>2</v>
      </c>
      <c r="C5" s="73" t="s">
        <v>20</v>
      </c>
      <c r="D5" s="100">
        <v>475</v>
      </c>
      <c r="E5" s="76">
        <f>D5/600</f>
        <v>0.7916666666666666</v>
      </c>
      <c r="F5" s="123">
        <f>D5*E5</f>
        <v>376.04166666666663</v>
      </c>
      <c r="G5" s="100">
        <v>420</v>
      </c>
      <c r="H5" s="76">
        <f>G5/600</f>
        <v>0.7</v>
      </c>
      <c r="I5" s="123">
        <f>G5*H5</f>
        <v>294</v>
      </c>
      <c r="J5" s="102">
        <v>255</v>
      </c>
      <c r="K5" s="76">
        <f>J5/600</f>
        <v>0.425</v>
      </c>
      <c r="L5" s="127">
        <f>J5*K5</f>
        <v>108.375</v>
      </c>
      <c r="M5" s="294">
        <f>F5+I5+L5</f>
        <v>778.4166666666666</v>
      </c>
    </row>
    <row r="6" spans="1:13" ht="15">
      <c r="A6" s="78">
        <v>2</v>
      </c>
      <c r="B6" s="79" t="s">
        <v>0</v>
      </c>
      <c r="C6" s="80" t="s">
        <v>18</v>
      </c>
      <c r="D6" s="101">
        <v>515</v>
      </c>
      <c r="E6" s="47">
        <f aca="true" t="shared" si="0" ref="E6:E12">D6/600</f>
        <v>0.8583333333333333</v>
      </c>
      <c r="F6" s="124">
        <f aca="true" t="shared" si="1" ref="F6:F15">D6*E6</f>
        <v>442.04166666666663</v>
      </c>
      <c r="G6" s="101">
        <v>365</v>
      </c>
      <c r="H6" s="47">
        <f>G6/600</f>
        <v>0.6083333333333333</v>
      </c>
      <c r="I6" s="124">
        <f aca="true" t="shared" si="2" ref="I6:I15">G6*H6</f>
        <v>222.04166666666666</v>
      </c>
      <c r="J6" s="103">
        <v>190</v>
      </c>
      <c r="K6" s="47">
        <f>J6/600</f>
        <v>0.31666666666666665</v>
      </c>
      <c r="L6" s="129">
        <f aca="true" t="shared" si="3" ref="L6:L15">J6*K6</f>
        <v>60.166666666666664</v>
      </c>
      <c r="M6" s="295">
        <f aca="true" t="shared" si="4" ref="M6:M15">F6+I6+L6</f>
        <v>724.2499999999999</v>
      </c>
    </row>
    <row r="7" spans="1:13" ht="15">
      <c r="A7" s="78">
        <v>3</v>
      </c>
      <c r="B7" s="79" t="s">
        <v>1</v>
      </c>
      <c r="C7" s="80" t="s">
        <v>19</v>
      </c>
      <c r="D7" s="101">
        <v>435</v>
      </c>
      <c r="E7" s="47">
        <f t="shared" si="0"/>
        <v>0.725</v>
      </c>
      <c r="F7" s="124">
        <f t="shared" si="1"/>
        <v>315.375</v>
      </c>
      <c r="G7" s="101">
        <v>415</v>
      </c>
      <c r="H7" s="47">
        <f>G7/600</f>
        <v>0.6916666666666667</v>
      </c>
      <c r="I7" s="124">
        <f t="shared" si="2"/>
        <v>287.0416666666667</v>
      </c>
      <c r="J7" s="103">
        <v>200</v>
      </c>
      <c r="K7" s="47">
        <f>J7/600</f>
        <v>0.3333333333333333</v>
      </c>
      <c r="L7" s="129">
        <f t="shared" si="3"/>
        <v>66.66666666666666</v>
      </c>
      <c r="M7" s="295">
        <f t="shared" si="4"/>
        <v>669.0833333333334</v>
      </c>
    </row>
    <row r="8" spans="1:13" ht="15">
      <c r="A8" s="78">
        <v>4</v>
      </c>
      <c r="B8" s="79" t="s">
        <v>5</v>
      </c>
      <c r="C8" s="44" t="s">
        <v>20</v>
      </c>
      <c r="D8" s="101">
        <v>410</v>
      </c>
      <c r="E8" s="47">
        <f t="shared" si="0"/>
        <v>0.6833333333333333</v>
      </c>
      <c r="F8" s="124">
        <f t="shared" si="1"/>
        <v>280.1666666666667</v>
      </c>
      <c r="G8" s="101">
        <v>280</v>
      </c>
      <c r="H8" s="49">
        <f>G8/600</f>
        <v>0.4666666666666667</v>
      </c>
      <c r="I8" s="124">
        <f t="shared" si="2"/>
        <v>130.66666666666666</v>
      </c>
      <c r="J8" s="103">
        <v>190</v>
      </c>
      <c r="K8" s="49">
        <f>J8/600</f>
        <v>0.31666666666666665</v>
      </c>
      <c r="L8" s="129">
        <f t="shared" si="3"/>
        <v>60.166666666666664</v>
      </c>
      <c r="M8" s="295">
        <f t="shared" si="4"/>
        <v>471.00000000000006</v>
      </c>
    </row>
    <row r="9" spans="1:13" ht="15">
      <c r="A9" s="78">
        <v>5</v>
      </c>
      <c r="B9" s="79" t="s">
        <v>3</v>
      </c>
      <c r="C9" s="44" t="s">
        <v>20</v>
      </c>
      <c r="D9" s="101">
        <v>460</v>
      </c>
      <c r="E9" s="47">
        <f t="shared" si="0"/>
        <v>0.7666666666666667</v>
      </c>
      <c r="F9" s="124">
        <f t="shared" si="1"/>
        <v>352.6666666666667</v>
      </c>
      <c r="G9" s="81">
        <v>105</v>
      </c>
      <c r="H9" s="49">
        <f>G9/300</f>
        <v>0.35</v>
      </c>
      <c r="I9" s="124">
        <f t="shared" si="2"/>
        <v>36.75</v>
      </c>
      <c r="J9" s="79">
        <v>35</v>
      </c>
      <c r="K9" s="49">
        <f>J9/300</f>
        <v>0.11666666666666667</v>
      </c>
      <c r="L9" s="129">
        <f t="shared" si="3"/>
        <v>4.083333333333333</v>
      </c>
      <c r="M9" s="295">
        <f t="shared" si="4"/>
        <v>393.5</v>
      </c>
    </row>
    <row r="10" spans="1:13" ht="15">
      <c r="A10" s="78">
        <v>6</v>
      </c>
      <c r="B10" s="79" t="s">
        <v>4</v>
      </c>
      <c r="C10" s="44" t="s">
        <v>20</v>
      </c>
      <c r="D10" s="101">
        <v>350</v>
      </c>
      <c r="E10" s="47">
        <f t="shared" si="0"/>
        <v>0.5833333333333334</v>
      </c>
      <c r="F10" s="124">
        <f t="shared" si="1"/>
        <v>204.16666666666669</v>
      </c>
      <c r="G10" s="81">
        <v>105</v>
      </c>
      <c r="H10" s="49">
        <f>G10/300</f>
        <v>0.35</v>
      </c>
      <c r="I10" s="124">
        <f t="shared" si="2"/>
        <v>36.75</v>
      </c>
      <c r="J10" s="79">
        <v>20</v>
      </c>
      <c r="K10" s="49">
        <f>J10/300</f>
        <v>0.06666666666666667</v>
      </c>
      <c r="L10" s="129">
        <f t="shared" si="3"/>
        <v>1.3333333333333333</v>
      </c>
      <c r="M10" s="295">
        <f t="shared" si="4"/>
        <v>242.25000000000003</v>
      </c>
    </row>
    <row r="11" spans="1:13" ht="15">
      <c r="A11" s="78">
        <v>7</v>
      </c>
      <c r="B11" s="79" t="s">
        <v>6</v>
      </c>
      <c r="C11" s="82" t="s">
        <v>21</v>
      </c>
      <c r="D11" s="101">
        <v>355</v>
      </c>
      <c r="E11" s="47">
        <f t="shared" si="0"/>
        <v>0.5916666666666667</v>
      </c>
      <c r="F11" s="124">
        <f t="shared" si="1"/>
        <v>210.04166666666666</v>
      </c>
      <c r="G11" s="81">
        <v>0</v>
      </c>
      <c r="H11" s="49">
        <f>G11/300</f>
        <v>0</v>
      </c>
      <c r="I11" s="124">
        <f t="shared" si="2"/>
        <v>0</v>
      </c>
      <c r="J11" s="79">
        <v>0</v>
      </c>
      <c r="K11" s="49">
        <f>J11/300</f>
        <v>0</v>
      </c>
      <c r="L11" s="129">
        <f t="shared" si="3"/>
        <v>0</v>
      </c>
      <c r="M11" s="295">
        <f t="shared" si="4"/>
        <v>210.04166666666666</v>
      </c>
    </row>
    <row r="12" spans="1:13" ht="15">
      <c r="A12" s="78">
        <v>8</v>
      </c>
      <c r="B12" s="79" t="s">
        <v>7</v>
      </c>
      <c r="C12" s="44" t="s">
        <v>20</v>
      </c>
      <c r="D12" s="101">
        <v>295</v>
      </c>
      <c r="E12" s="47">
        <f t="shared" si="0"/>
        <v>0.49166666666666664</v>
      </c>
      <c r="F12" s="124">
        <f t="shared" si="1"/>
        <v>145.04166666666666</v>
      </c>
      <c r="G12" s="83">
        <v>60</v>
      </c>
      <c r="H12" s="49">
        <f>G12/300</f>
        <v>0.2</v>
      </c>
      <c r="I12" s="124">
        <f t="shared" si="2"/>
        <v>12</v>
      </c>
      <c r="J12" s="79">
        <v>20</v>
      </c>
      <c r="K12" s="49">
        <f>J12/300</f>
        <v>0.06666666666666667</v>
      </c>
      <c r="L12" s="129">
        <f t="shared" si="3"/>
        <v>1.3333333333333333</v>
      </c>
      <c r="M12" s="295">
        <f t="shared" si="4"/>
        <v>158.375</v>
      </c>
    </row>
    <row r="13" spans="1:13" ht="15">
      <c r="A13" s="78">
        <v>9</v>
      </c>
      <c r="B13" s="79" t="s">
        <v>8</v>
      </c>
      <c r="C13" s="80" t="s">
        <v>22</v>
      </c>
      <c r="D13" s="81">
        <v>155</v>
      </c>
      <c r="E13" s="49">
        <f>D13/300</f>
        <v>0.5166666666666667</v>
      </c>
      <c r="F13" s="124">
        <f t="shared" si="1"/>
        <v>80.08333333333334</v>
      </c>
      <c r="G13" s="101">
        <v>120</v>
      </c>
      <c r="H13" s="49">
        <f>G13/600</f>
        <v>0.2</v>
      </c>
      <c r="I13" s="124">
        <f t="shared" si="2"/>
        <v>24</v>
      </c>
      <c r="J13" s="103">
        <v>5</v>
      </c>
      <c r="K13" s="49">
        <f>J13/600</f>
        <v>0.008333333333333333</v>
      </c>
      <c r="L13" s="129">
        <f t="shared" si="3"/>
        <v>0.041666666666666664</v>
      </c>
      <c r="M13" s="295">
        <f t="shared" si="4"/>
        <v>104.12500000000001</v>
      </c>
    </row>
    <row r="14" spans="1:13" ht="15">
      <c r="A14" s="78">
        <v>10</v>
      </c>
      <c r="B14" s="79" t="s">
        <v>9</v>
      </c>
      <c r="C14" s="44" t="s">
        <v>20</v>
      </c>
      <c r="D14" s="81">
        <v>150</v>
      </c>
      <c r="E14" s="49">
        <f>D14/300</f>
        <v>0.5</v>
      </c>
      <c r="F14" s="125">
        <f t="shared" si="1"/>
        <v>75</v>
      </c>
      <c r="G14" s="83">
        <v>25</v>
      </c>
      <c r="H14" s="49">
        <f>G14/300</f>
        <v>0.08333333333333333</v>
      </c>
      <c r="I14" s="125">
        <f t="shared" si="2"/>
        <v>2.083333333333333</v>
      </c>
      <c r="J14" s="79">
        <v>30</v>
      </c>
      <c r="K14" s="49">
        <f>J14/300</f>
        <v>0.1</v>
      </c>
      <c r="L14" s="131">
        <f t="shared" si="3"/>
        <v>3</v>
      </c>
      <c r="M14" s="295">
        <f t="shared" si="4"/>
        <v>80.08333333333333</v>
      </c>
    </row>
    <row r="15" spans="1:13" ht="15.75" thickBot="1">
      <c r="A15" s="99">
        <v>11</v>
      </c>
      <c r="B15" s="25" t="s">
        <v>10</v>
      </c>
      <c r="C15" s="85" t="s">
        <v>21</v>
      </c>
      <c r="D15" s="86">
        <v>25</v>
      </c>
      <c r="E15" s="87">
        <f>D15/300</f>
        <v>0.08333333333333333</v>
      </c>
      <c r="F15" s="126">
        <f t="shared" si="1"/>
        <v>2.083333333333333</v>
      </c>
      <c r="G15" s="86">
        <v>0</v>
      </c>
      <c r="H15" s="87">
        <f>G15/300</f>
        <v>0</v>
      </c>
      <c r="I15" s="126">
        <f t="shared" si="2"/>
        <v>0</v>
      </c>
      <c r="J15" s="25">
        <v>0</v>
      </c>
      <c r="K15" s="87">
        <f>J15/300</f>
        <v>0</v>
      </c>
      <c r="L15" s="132">
        <f t="shared" si="3"/>
        <v>0</v>
      </c>
      <c r="M15" s="305">
        <f t="shared" si="4"/>
        <v>2.083333333333333</v>
      </c>
    </row>
    <row r="17" ht="15.75" thickBot="1"/>
    <row r="18" spans="1:13" ht="19.5" thickBot="1">
      <c r="A18" s="89"/>
      <c r="B18" s="487" t="s">
        <v>63</v>
      </c>
      <c r="C18" s="488"/>
      <c r="D18" s="489"/>
      <c r="E18" s="1"/>
      <c r="F18" s="23" t="s">
        <v>24</v>
      </c>
      <c r="G18" s="23"/>
      <c r="H18" s="23"/>
      <c r="I18" s="23"/>
      <c r="J18" s="23"/>
      <c r="K18" s="23"/>
      <c r="L18" s="23"/>
      <c r="M18" s="23"/>
    </row>
    <row r="19" spans="1:13" ht="30.75" thickBot="1">
      <c r="A19" s="39" t="s">
        <v>50</v>
      </c>
      <c r="B19" s="8" t="s">
        <v>11</v>
      </c>
      <c r="C19" s="8" t="s">
        <v>12</v>
      </c>
      <c r="D19" s="8" t="s">
        <v>13</v>
      </c>
      <c r="E19" s="92" t="s">
        <v>23</v>
      </c>
      <c r="F19" s="9" t="s">
        <v>16</v>
      </c>
      <c r="G19" s="92" t="s">
        <v>14</v>
      </c>
      <c r="H19" s="8" t="s">
        <v>23</v>
      </c>
      <c r="I19" s="16" t="s">
        <v>16</v>
      </c>
      <c r="J19" s="93" t="s">
        <v>15</v>
      </c>
      <c r="K19" s="8" t="s">
        <v>23</v>
      </c>
      <c r="L19" s="11" t="s">
        <v>16</v>
      </c>
      <c r="M19" s="22" t="s">
        <v>17</v>
      </c>
    </row>
    <row r="20" spans="1:13" ht="15">
      <c r="A20" s="77">
        <v>1</v>
      </c>
      <c r="B20" s="142" t="s">
        <v>56</v>
      </c>
      <c r="C20" s="144" t="s">
        <v>104</v>
      </c>
      <c r="D20" s="100">
        <v>510</v>
      </c>
      <c r="E20" s="76">
        <f aca="true" t="shared" si="5" ref="E20:E27">D20/600</f>
        <v>0.85</v>
      </c>
      <c r="F20" s="123">
        <f aca="true" t="shared" si="6" ref="F20:F30">D20*E20</f>
        <v>433.5</v>
      </c>
      <c r="G20" s="100">
        <v>430</v>
      </c>
      <c r="H20" s="76">
        <f aca="true" t="shared" si="7" ref="H20:H25">G20/600</f>
        <v>0.7166666666666667</v>
      </c>
      <c r="I20" s="123">
        <f aca="true" t="shared" si="8" ref="I20:I30">G20*H20</f>
        <v>308.1666666666667</v>
      </c>
      <c r="J20" s="102">
        <v>180</v>
      </c>
      <c r="K20" s="76">
        <f>J20/600</f>
        <v>0.3</v>
      </c>
      <c r="L20" s="127">
        <f aca="true" t="shared" si="9" ref="L20:L30">J20*K20</f>
        <v>54</v>
      </c>
      <c r="M20" s="294">
        <f aca="true" t="shared" si="10" ref="M20:M30">F20+I20+L20</f>
        <v>795.6666666666667</v>
      </c>
    </row>
    <row r="21" spans="1:13" ht="15">
      <c r="A21" s="78">
        <v>2</v>
      </c>
      <c r="B21" s="79" t="s">
        <v>0</v>
      </c>
      <c r="C21" s="80" t="s">
        <v>18</v>
      </c>
      <c r="D21" s="133">
        <v>540</v>
      </c>
      <c r="E21" s="47">
        <f t="shared" si="5"/>
        <v>0.9</v>
      </c>
      <c r="F21" s="124">
        <f t="shared" si="6"/>
        <v>486</v>
      </c>
      <c r="G21" s="101">
        <v>360</v>
      </c>
      <c r="H21" s="47">
        <f t="shared" si="7"/>
        <v>0.6</v>
      </c>
      <c r="I21" s="124">
        <f t="shared" si="8"/>
        <v>216</v>
      </c>
      <c r="J21" s="103">
        <v>230</v>
      </c>
      <c r="K21" s="47">
        <f>J21/600</f>
        <v>0.38333333333333336</v>
      </c>
      <c r="L21" s="129">
        <f t="shared" si="9"/>
        <v>88.16666666666667</v>
      </c>
      <c r="M21" s="295">
        <f t="shared" si="10"/>
        <v>790.1666666666666</v>
      </c>
    </row>
    <row r="22" spans="1:13" ht="15">
      <c r="A22" s="78">
        <v>3</v>
      </c>
      <c r="B22" s="79" t="s">
        <v>2</v>
      </c>
      <c r="C22" s="44" t="s">
        <v>20</v>
      </c>
      <c r="D22" s="133">
        <v>460</v>
      </c>
      <c r="E22" s="47">
        <f t="shared" si="5"/>
        <v>0.7666666666666667</v>
      </c>
      <c r="F22" s="124">
        <f t="shared" si="6"/>
        <v>352.6666666666667</v>
      </c>
      <c r="G22" s="101">
        <v>305</v>
      </c>
      <c r="H22" s="47">
        <f t="shared" si="7"/>
        <v>0.5083333333333333</v>
      </c>
      <c r="I22" s="124">
        <f t="shared" si="8"/>
        <v>155.04166666666666</v>
      </c>
      <c r="J22" s="103">
        <v>245</v>
      </c>
      <c r="K22" s="47">
        <f>J22/600</f>
        <v>0.4083333333333333</v>
      </c>
      <c r="L22" s="129">
        <f t="shared" si="9"/>
        <v>100.04166666666667</v>
      </c>
      <c r="M22" s="295">
        <f t="shared" si="10"/>
        <v>607.75</v>
      </c>
    </row>
    <row r="23" spans="1:13" ht="15">
      <c r="A23" s="78">
        <v>4</v>
      </c>
      <c r="B23" s="79" t="s">
        <v>58</v>
      </c>
      <c r="C23" s="44" t="s">
        <v>102</v>
      </c>
      <c r="D23" s="101">
        <v>485</v>
      </c>
      <c r="E23" s="47">
        <f t="shared" si="5"/>
        <v>0.8083333333333333</v>
      </c>
      <c r="F23" s="124">
        <f t="shared" si="6"/>
        <v>392.0416666666667</v>
      </c>
      <c r="G23" s="101">
        <v>290</v>
      </c>
      <c r="H23" s="49">
        <f t="shared" si="7"/>
        <v>0.48333333333333334</v>
      </c>
      <c r="I23" s="124">
        <f t="shared" si="8"/>
        <v>140.16666666666666</v>
      </c>
      <c r="J23" s="103">
        <v>210</v>
      </c>
      <c r="K23" s="49">
        <f>J23/600</f>
        <v>0.35</v>
      </c>
      <c r="L23" s="129">
        <f t="shared" si="9"/>
        <v>73.5</v>
      </c>
      <c r="M23" s="295">
        <f t="shared" si="10"/>
        <v>605.7083333333334</v>
      </c>
    </row>
    <row r="24" spans="1:13" ht="15">
      <c r="A24" s="78">
        <v>5</v>
      </c>
      <c r="B24" s="79" t="s">
        <v>60</v>
      </c>
      <c r="C24" s="82" t="s">
        <v>104</v>
      </c>
      <c r="D24" s="101">
        <v>425</v>
      </c>
      <c r="E24" s="47">
        <f t="shared" si="5"/>
        <v>0.7083333333333334</v>
      </c>
      <c r="F24" s="124">
        <f t="shared" si="6"/>
        <v>301.0416666666667</v>
      </c>
      <c r="G24" s="101">
        <v>300</v>
      </c>
      <c r="H24" s="49">
        <f t="shared" si="7"/>
        <v>0.5</v>
      </c>
      <c r="I24" s="124">
        <f t="shared" si="8"/>
        <v>150</v>
      </c>
      <c r="J24" s="103">
        <v>150</v>
      </c>
      <c r="K24" s="49">
        <f>J24/600</f>
        <v>0.25</v>
      </c>
      <c r="L24" s="129">
        <f t="shared" si="9"/>
        <v>37.5</v>
      </c>
      <c r="M24" s="295">
        <f t="shared" si="10"/>
        <v>488.5416666666667</v>
      </c>
    </row>
    <row r="25" spans="1:13" ht="15">
      <c r="A25" s="78">
        <v>6</v>
      </c>
      <c r="B25" s="79" t="s">
        <v>8</v>
      </c>
      <c r="C25" s="80" t="s">
        <v>22</v>
      </c>
      <c r="D25" s="133">
        <v>375</v>
      </c>
      <c r="E25" s="47">
        <f t="shared" si="5"/>
        <v>0.625</v>
      </c>
      <c r="F25" s="124">
        <f t="shared" si="6"/>
        <v>234.375</v>
      </c>
      <c r="G25" s="101">
        <v>260</v>
      </c>
      <c r="H25" s="49">
        <f t="shared" si="7"/>
        <v>0.43333333333333335</v>
      </c>
      <c r="I25" s="124">
        <f t="shared" si="8"/>
        <v>112.66666666666667</v>
      </c>
      <c r="J25" s="149">
        <v>5</v>
      </c>
      <c r="K25" s="49">
        <f aca="true" t="shared" si="11" ref="K25:K30">J25/300</f>
        <v>0.016666666666666666</v>
      </c>
      <c r="L25" s="129">
        <f t="shared" si="9"/>
        <v>0.08333333333333333</v>
      </c>
      <c r="M25" s="295">
        <f t="shared" si="10"/>
        <v>347.125</v>
      </c>
    </row>
    <row r="26" spans="1:13" ht="15">
      <c r="A26" s="78">
        <v>7</v>
      </c>
      <c r="B26" s="79" t="s">
        <v>4</v>
      </c>
      <c r="C26" s="44" t="s">
        <v>20</v>
      </c>
      <c r="D26" s="101">
        <v>370</v>
      </c>
      <c r="E26" s="47">
        <f t="shared" si="5"/>
        <v>0.6166666666666667</v>
      </c>
      <c r="F26" s="124">
        <f t="shared" si="6"/>
        <v>228.16666666666669</v>
      </c>
      <c r="G26" s="81">
        <v>60</v>
      </c>
      <c r="H26" s="49">
        <f>G26/300</f>
        <v>0.2</v>
      </c>
      <c r="I26" s="124">
        <f t="shared" si="8"/>
        <v>12</v>
      </c>
      <c r="J26" s="79">
        <v>10</v>
      </c>
      <c r="K26" s="49">
        <f t="shared" si="11"/>
        <v>0.03333333333333333</v>
      </c>
      <c r="L26" s="129">
        <f t="shared" si="9"/>
        <v>0.3333333333333333</v>
      </c>
      <c r="M26" s="295">
        <f t="shared" si="10"/>
        <v>240.50000000000003</v>
      </c>
    </row>
    <row r="27" spans="1:13" ht="15">
      <c r="A27" s="78">
        <v>8</v>
      </c>
      <c r="B27" s="79" t="s">
        <v>61</v>
      </c>
      <c r="C27" s="82" t="s">
        <v>104</v>
      </c>
      <c r="D27" s="133">
        <v>245</v>
      </c>
      <c r="E27" s="47">
        <f t="shared" si="5"/>
        <v>0.4083333333333333</v>
      </c>
      <c r="F27" s="124">
        <f t="shared" si="6"/>
        <v>100.04166666666667</v>
      </c>
      <c r="G27" s="148">
        <v>110</v>
      </c>
      <c r="H27" s="49">
        <f>G27/600</f>
        <v>0.18333333333333332</v>
      </c>
      <c r="I27" s="124">
        <f t="shared" si="8"/>
        <v>20.166666666666664</v>
      </c>
      <c r="J27" s="79">
        <v>0</v>
      </c>
      <c r="K27" s="49">
        <f t="shared" si="11"/>
        <v>0</v>
      </c>
      <c r="L27" s="129">
        <f t="shared" si="9"/>
        <v>0</v>
      </c>
      <c r="M27" s="295">
        <f t="shared" si="10"/>
        <v>120.20833333333334</v>
      </c>
    </row>
    <row r="28" spans="1:13" ht="15">
      <c r="A28" s="78">
        <v>9</v>
      </c>
      <c r="B28" s="79" t="s">
        <v>5</v>
      </c>
      <c r="C28" s="44" t="s">
        <v>20</v>
      </c>
      <c r="D28" s="134">
        <v>70</v>
      </c>
      <c r="E28" s="49">
        <f>D28/300</f>
        <v>0.23333333333333334</v>
      </c>
      <c r="F28" s="124">
        <f t="shared" si="6"/>
        <v>16.333333333333332</v>
      </c>
      <c r="G28" s="101">
        <v>200</v>
      </c>
      <c r="H28" s="49">
        <f>G28/600</f>
        <v>0.3333333333333333</v>
      </c>
      <c r="I28" s="124">
        <f t="shared" si="8"/>
        <v>66.66666666666666</v>
      </c>
      <c r="J28" s="149">
        <v>45</v>
      </c>
      <c r="K28" s="49">
        <f t="shared" si="11"/>
        <v>0.15</v>
      </c>
      <c r="L28" s="129">
        <f t="shared" si="9"/>
        <v>6.75</v>
      </c>
      <c r="M28" s="295">
        <f t="shared" si="10"/>
        <v>89.74999999999999</v>
      </c>
    </row>
    <row r="29" spans="1:13" ht="15">
      <c r="A29" s="78">
        <v>10</v>
      </c>
      <c r="B29" s="79" t="s">
        <v>62</v>
      </c>
      <c r="C29" s="44" t="s">
        <v>105</v>
      </c>
      <c r="D29" s="81">
        <v>120</v>
      </c>
      <c r="E29" s="49">
        <f>D29/300</f>
        <v>0.4</v>
      </c>
      <c r="F29" s="125">
        <f t="shared" si="6"/>
        <v>48</v>
      </c>
      <c r="G29" s="81">
        <v>0</v>
      </c>
      <c r="H29" s="49">
        <f>G29/300</f>
        <v>0</v>
      </c>
      <c r="I29" s="125">
        <f t="shared" si="8"/>
        <v>0</v>
      </c>
      <c r="J29" s="79">
        <v>0</v>
      </c>
      <c r="K29" s="49">
        <f t="shared" si="11"/>
        <v>0</v>
      </c>
      <c r="L29" s="131">
        <f t="shared" si="9"/>
        <v>0</v>
      </c>
      <c r="M29" s="295">
        <f t="shared" si="10"/>
        <v>48</v>
      </c>
    </row>
    <row r="30" spans="1:13" ht="15.75" thickBot="1">
      <c r="A30" s="99">
        <v>11</v>
      </c>
      <c r="B30" s="150" t="s">
        <v>7</v>
      </c>
      <c r="C30" s="137" t="s">
        <v>20</v>
      </c>
      <c r="D30" s="151">
        <v>80</v>
      </c>
      <c r="E30" s="152">
        <f>D30/300</f>
        <v>0.26666666666666666</v>
      </c>
      <c r="F30" s="153">
        <f t="shared" si="6"/>
        <v>21.333333333333332</v>
      </c>
      <c r="G30" s="154">
        <v>70</v>
      </c>
      <c r="H30" s="152">
        <f>G30/300</f>
        <v>0.23333333333333334</v>
      </c>
      <c r="I30" s="153">
        <f t="shared" si="8"/>
        <v>16.333333333333332</v>
      </c>
      <c r="J30" s="150">
        <v>15</v>
      </c>
      <c r="K30" s="152">
        <f t="shared" si="11"/>
        <v>0.05</v>
      </c>
      <c r="L30" s="155">
        <f t="shared" si="9"/>
        <v>0.75</v>
      </c>
      <c r="M30" s="306">
        <f t="shared" si="10"/>
        <v>38.416666666666664</v>
      </c>
    </row>
    <row r="32" ht="15.75" thickBot="1"/>
    <row r="33" spans="1:13" ht="19.5" thickBot="1">
      <c r="A33" s="135"/>
      <c r="B33" s="487" t="s">
        <v>70</v>
      </c>
      <c r="C33" s="488"/>
      <c r="D33" s="489"/>
      <c r="E33" s="1"/>
      <c r="F33" s="23" t="s">
        <v>24</v>
      </c>
      <c r="G33" s="23"/>
      <c r="H33" s="23"/>
      <c r="I33" s="23"/>
      <c r="J33" s="23"/>
      <c r="K33" s="23"/>
      <c r="L33" s="23"/>
      <c r="M33" s="23"/>
    </row>
    <row r="34" spans="1:13" ht="30.75" thickBot="1">
      <c r="A34" s="39" t="s">
        <v>50</v>
      </c>
      <c r="B34" s="8" t="s">
        <v>11</v>
      </c>
      <c r="C34" s="8" t="s">
        <v>12</v>
      </c>
      <c r="D34" s="8" t="s">
        <v>13</v>
      </c>
      <c r="E34" s="203" t="s">
        <v>23</v>
      </c>
      <c r="F34" s="9" t="s">
        <v>16</v>
      </c>
      <c r="G34" s="203" t="s">
        <v>14</v>
      </c>
      <c r="H34" s="8" t="s">
        <v>23</v>
      </c>
      <c r="I34" s="16" t="s">
        <v>16</v>
      </c>
      <c r="J34" s="204" t="s">
        <v>15</v>
      </c>
      <c r="K34" s="8" t="s">
        <v>23</v>
      </c>
      <c r="L34" s="11" t="s">
        <v>16</v>
      </c>
      <c r="M34" s="22" t="s">
        <v>17</v>
      </c>
    </row>
    <row r="35" spans="1:13" ht="15">
      <c r="A35" s="143">
        <v>1</v>
      </c>
      <c r="B35" s="215" t="s">
        <v>0</v>
      </c>
      <c r="C35" s="216" t="s">
        <v>18</v>
      </c>
      <c r="D35" s="227">
        <v>560</v>
      </c>
      <c r="E35" s="76">
        <f aca="true" t="shared" si="12" ref="E35:E43">D35/600</f>
        <v>0.9333333333333333</v>
      </c>
      <c r="F35" s="123">
        <f aca="true" t="shared" si="13" ref="F35:F47">D35*E35</f>
        <v>522.6666666666666</v>
      </c>
      <c r="G35" s="100">
        <v>440</v>
      </c>
      <c r="H35" s="76">
        <f aca="true" t="shared" si="14" ref="H35:H44">G35/600</f>
        <v>0.7333333333333333</v>
      </c>
      <c r="I35" s="123">
        <f aca="true" t="shared" si="15" ref="I35:I47">G35*H35</f>
        <v>322.66666666666663</v>
      </c>
      <c r="J35" s="102">
        <v>240</v>
      </c>
      <c r="K35" s="76">
        <f aca="true" t="shared" si="16" ref="K35:K40">J35/600</f>
        <v>0.4</v>
      </c>
      <c r="L35" s="127">
        <f aca="true" t="shared" si="17" ref="L35:L47">J35*K35</f>
        <v>96</v>
      </c>
      <c r="M35" s="294">
        <f aca="true" t="shared" si="18" ref="M35:M47">F35+I35+L35</f>
        <v>941.3333333333333</v>
      </c>
    </row>
    <row r="36" spans="1:13" ht="15">
      <c r="A36" s="78">
        <v>2</v>
      </c>
      <c r="B36" s="79" t="s">
        <v>56</v>
      </c>
      <c r="C36" s="213" t="s">
        <v>104</v>
      </c>
      <c r="D36" s="101">
        <v>500</v>
      </c>
      <c r="E36" s="47">
        <f t="shared" si="12"/>
        <v>0.8333333333333334</v>
      </c>
      <c r="F36" s="124">
        <f t="shared" si="13"/>
        <v>416.6666666666667</v>
      </c>
      <c r="G36" s="101">
        <v>390</v>
      </c>
      <c r="H36" s="47">
        <f t="shared" si="14"/>
        <v>0.65</v>
      </c>
      <c r="I36" s="124">
        <f t="shared" si="15"/>
        <v>253.5</v>
      </c>
      <c r="J36" s="103">
        <v>355</v>
      </c>
      <c r="K36" s="47">
        <f t="shared" si="16"/>
        <v>0.5916666666666667</v>
      </c>
      <c r="L36" s="129">
        <f t="shared" si="17"/>
        <v>210.04166666666666</v>
      </c>
      <c r="M36" s="295">
        <f t="shared" si="18"/>
        <v>880.2083333333334</v>
      </c>
    </row>
    <row r="37" spans="1:13" ht="15">
      <c r="A37" s="78">
        <v>3</v>
      </c>
      <c r="B37" s="79" t="s">
        <v>2</v>
      </c>
      <c r="C37" s="44" t="s">
        <v>20</v>
      </c>
      <c r="D37" s="133">
        <v>480</v>
      </c>
      <c r="E37" s="47">
        <f t="shared" si="12"/>
        <v>0.8</v>
      </c>
      <c r="F37" s="124">
        <f t="shared" si="13"/>
        <v>384</v>
      </c>
      <c r="G37" s="101">
        <v>390</v>
      </c>
      <c r="H37" s="47">
        <f t="shared" si="14"/>
        <v>0.65</v>
      </c>
      <c r="I37" s="124">
        <f t="shared" si="15"/>
        <v>253.5</v>
      </c>
      <c r="J37" s="103">
        <v>225</v>
      </c>
      <c r="K37" s="47">
        <f t="shared" si="16"/>
        <v>0.375</v>
      </c>
      <c r="L37" s="129">
        <f t="shared" si="17"/>
        <v>84.375</v>
      </c>
      <c r="M37" s="295">
        <f t="shared" si="18"/>
        <v>721.875</v>
      </c>
    </row>
    <row r="38" spans="1:13" ht="15">
      <c r="A38" s="78">
        <v>4</v>
      </c>
      <c r="B38" s="79" t="s">
        <v>58</v>
      </c>
      <c r="C38" s="44" t="s">
        <v>102</v>
      </c>
      <c r="D38" s="101">
        <v>455</v>
      </c>
      <c r="E38" s="47">
        <f t="shared" si="12"/>
        <v>0.7583333333333333</v>
      </c>
      <c r="F38" s="124">
        <f t="shared" si="13"/>
        <v>345.04166666666663</v>
      </c>
      <c r="G38" s="101">
        <v>350</v>
      </c>
      <c r="H38" s="49">
        <f t="shared" si="14"/>
        <v>0.5833333333333334</v>
      </c>
      <c r="I38" s="124">
        <f t="shared" si="15"/>
        <v>204.16666666666669</v>
      </c>
      <c r="J38" s="103">
        <v>160</v>
      </c>
      <c r="K38" s="49">
        <f t="shared" si="16"/>
        <v>0.26666666666666666</v>
      </c>
      <c r="L38" s="129">
        <f t="shared" si="17"/>
        <v>42.666666666666664</v>
      </c>
      <c r="M38" s="295">
        <f t="shared" si="18"/>
        <v>591.8749999999999</v>
      </c>
    </row>
    <row r="39" spans="1:13" ht="15">
      <c r="A39" s="78">
        <v>5</v>
      </c>
      <c r="B39" s="79" t="s">
        <v>3</v>
      </c>
      <c r="C39" s="82" t="s">
        <v>20</v>
      </c>
      <c r="D39" s="101">
        <v>440</v>
      </c>
      <c r="E39" s="47">
        <f t="shared" si="12"/>
        <v>0.7333333333333333</v>
      </c>
      <c r="F39" s="124">
        <f t="shared" si="13"/>
        <v>322.66666666666663</v>
      </c>
      <c r="G39" s="101">
        <v>235</v>
      </c>
      <c r="H39" s="49">
        <f t="shared" si="14"/>
        <v>0.39166666666666666</v>
      </c>
      <c r="I39" s="124">
        <f t="shared" si="15"/>
        <v>92.04166666666667</v>
      </c>
      <c r="J39" s="103">
        <v>100</v>
      </c>
      <c r="K39" s="49">
        <f t="shared" si="16"/>
        <v>0.16666666666666666</v>
      </c>
      <c r="L39" s="129">
        <f t="shared" si="17"/>
        <v>16.666666666666664</v>
      </c>
      <c r="M39" s="295">
        <f t="shared" si="18"/>
        <v>431.375</v>
      </c>
    </row>
    <row r="40" spans="1:13" ht="15">
      <c r="A40" s="78">
        <v>6</v>
      </c>
      <c r="B40" s="79" t="s">
        <v>8</v>
      </c>
      <c r="C40" s="80" t="s">
        <v>22</v>
      </c>
      <c r="D40" s="133">
        <v>365</v>
      </c>
      <c r="E40" s="47">
        <f t="shared" si="12"/>
        <v>0.6083333333333333</v>
      </c>
      <c r="F40" s="124">
        <f t="shared" si="13"/>
        <v>222.04166666666666</v>
      </c>
      <c r="G40" s="101">
        <v>215</v>
      </c>
      <c r="H40" s="49">
        <f t="shared" si="14"/>
        <v>0.35833333333333334</v>
      </c>
      <c r="I40" s="124">
        <f t="shared" si="15"/>
        <v>77.04166666666667</v>
      </c>
      <c r="J40" s="103">
        <v>130</v>
      </c>
      <c r="K40" s="49">
        <f t="shared" si="16"/>
        <v>0.21666666666666667</v>
      </c>
      <c r="L40" s="129">
        <f t="shared" si="17"/>
        <v>28.166666666666668</v>
      </c>
      <c r="M40" s="295">
        <f t="shared" si="18"/>
        <v>327.25</v>
      </c>
    </row>
    <row r="41" spans="1:13" ht="15">
      <c r="A41" s="78">
        <v>7</v>
      </c>
      <c r="B41" s="79" t="s">
        <v>61</v>
      </c>
      <c r="C41" s="82" t="s">
        <v>57</v>
      </c>
      <c r="D41" s="133">
        <v>340</v>
      </c>
      <c r="E41" s="47">
        <f t="shared" si="12"/>
        <v>0.5666666666666667</v>
      </c>
      <c r="F41" s="124">
        <f t="shared" si="13"/>
        <v>192.66666666666666</v>
      </c>
      <c r="G41" s="101">
        <v>255</v>
      </c>
      <c r="H41" s="49">
        <f t="shared" si="14"/>
        <v>0.425</v>
      </c>
      <c r="I41" s="124">
        <f t="shared" si="15"/>
        <v>108.375</v>
      </c>
      <c r="J41" s="54">
        <v>30</v>
      </c>
      <c r="K41" s="49">
        <f>J41/300</f>
        <v>0.1</v>
      </c>
      <c r="L41" s="129">
        <f t="shared" si="17"/>
        <v>3</v>
      </c>
      <c r="M41" s="295">
        <f t="shared" si="18"/>
        <v>304.04166666666663</v>
      </c>
    </row>
    <row r="42" spans="1:13" ht="15">
      <c r="A42" s="78">
        <v>8</v>
      </c>
      <c r="B42" s="79" t="s">
        <v>9</v>
      </c>
      <c r="C42" s="214" t="s">
        <v>20</v>
      </c>
      <c r="D42" s="101">
        <v>350</v>
      </c>
      <c r="E42" s="47">
        <f t="shared" si="12"/>
        <v>0.5833333333333334</v>
      </c>
      <c r="F42" s="124">
        <f t="shared" si="13"/>
        <v>204.16666666666669</v>
      </c>
      <c r="G42" s="101">
        <v>205</v>
      </c>
      <c r="H42" s="49">
        <f t="shared" si="14"/>
        <v>0.3416666666666667</v>
      </c>
      <c r="I42" s="124">
        <f t="shared" si="15"/>
        <v>70.04166666666667</v>
      </c>
      <c r="J42" s="103">
        <v>75</v>
      </c>
      <c r="K42" s="49">
        <f>J42/600</f>
        <v>0.125</v>
      </c>
      <c r="L42" s="129">
        <f t="shared" si="17"/>
        <v>9.375</v>
      </c>
      <c r="M42" s="295">
        <f t="shared" si="18"/>
        <v>283.58333333333337</v>
      </c>
    </row>
    <row r="43" spans="1:13" ht="15.75">
      <c r="A43" s="78">
        <v>9</v>
      </c>
      <c r="B43" s="79" t="s">
        <v>5</v>
      </c>
      <c r="C43" s="44" t="s">
        <v>20</v>
      </c>
      <c r="D43" s="101">
        <v>365</v>
      </c>
      <c r="E43" s="49">
        <f t="shared" si="12"/>
        <v>0.6083333333333333</v>
      </c>
      <c r="F43" s="124">
        <f t="shared" si="13"/>
        <v>222.04166666666666</v>
      </c>
      <c r="G43" s="101">
        <v>150</v>
      </c>
      <c r="H43" s="49">
        <f t="shared" si="14"/>
        <v>0.25</v>
      </c>
      <c r="I43" s="124">
        <f t="shared" si="15"/>
        <v>37.5</v>
      </c>
      <c r="J43" s="218">
        <v>55</v>
      </c>
      <c r="K43" s="49">
        <f>J43/600</f>
        <v>0.09166666666666666</v>
      </c>
      <c r="L43" s="129">
        <f t="shared" si="17"/>
        <v>5.041666666666666</v>
      </c>
      <c r="M43" s="295">
        <f t="shared" si="18"/>
        <v>264.5833333333333</v>
      </c>
    </row>
    <row r="44" spans="1:13" ht="15">
      <c r="A44" s="78">
        <v>10</v>
      </c>
      <c r="B44" s="79" t="s">
        <v>72</v>
      </c>
      <c r="C44" s="213" t="s">
        <v>27</v>
      </c>
      <c r="D44" s="81">
        <v>155</v>
      </c>
      <c r="E44" s="49">
        <f>D44/300</f>
        <v>0.5166666666666667</v>
      </c>
      <c r="F44" s="125">
        <f t="shared" si="13"/>
        <v>80.08333333333334</v>
      </c>
      <c r="G44" s="101">
        <v>245</v>
      </c>
      <c r="H44" s="49">
        <f t="shared" si="14"/>
        <v>0.4083333333333333</v>
      </c>
      <c r="I44" s="125">
        <f t="shared" si="15"/>
        <v>100.04166666666667</v>
      </c>
      <c r="J44" s="103">
        <v>175</v>
      </c>
      <c r="K44" s="49">
        <f>J44/600</f>
        <v>0.2916666666666667</v>
      </c>
      <c r="L44" s="131">
        <f t="shared" si="17"/>
        <v>51.04166666666667</v>
      </c>
      <c r="M44" s="295">
        <f t="shared" si="18"/>
        <v>231.16666666666669</v>
      </c>
    </row>
    <row r="45" spans="1:13" ht="15">
      <c r="A45" s="167">
        <v>11</v>
      </c>
      <c r="B45" s="211" t="s">
        <v>4</v>
      </c>
      <c r="C45" s="210" t="s">
        <v>20</v>
      </c>
      <c r="D45" s="228">
        <v>360</v>
      </c>
      <c r="E45" s="190">
        <f>D45/600</f>
        <v>0.6</v>
      </c>
      <c r="F45" s="192">
        <f t="shared" si="13"/>
        <v>216</v>
      </c>
      <c r="G45" s="193">
        <v>30</v>
      </c>
      <c r="H45" s="190">
        <f>G45/300</f>
        <v>0.1</v>
      </c>
      <c r="I45" s="192">
        <f t="shared" si="15"/>
        <v>3</v>
      </c>
      <c r="J45" s="219">
        <v>10</v>
      </c>
      <c r="K45" s="190">
        <f>J45/300</f>
        <v>0.03333333333333333</v>
      </c>
      <c r="L45" s="191">
        <f t="shared" si="17"/>
        <v>0.3333333333333333</v>
      </c>
      <c r="M45" s="296">
        <f t="shared" si="18"/>
        <v>219.33333333333334</v>
      </c>
    </row>
    <row r="46" spans="1:13" ht="15">
      <c r="A46" s="209">
        <v>12</v>
      </c>
      <c r="B46" s="206" t="s">
        <v>1</v>
      </c>
      <c r="C46" s="207" t="s">
        <v>106</v>
      </c>
      <c r="D46" s="208">
        <v>180</v>
      </c>
      <c r="E46" s="17">
        <f>D46/300</f>
        <v>0.6</v>
      </c>
      <c r="F46" s="17">
        <f t="shared" si="13"/>
        <v>108</v>
      </c>
      <c r="G46" s="70">
        <v>60</v>
      </c>
      <c r="H46" s="17">
        <f>G46/300</f>
        <v>0.2</v>
      </c>
      <c r="I46" s="220">
        <f t="shared" si="15"/>
        <v>12</v>
      </c>
      <c r="J46" s="217">
        <v>150</v>
      </c>
      <c r="K46" s="17">
        <f>J46/600</f>
        <v>0.25</v>
      </c>
      <c r="L46" s="17">
        <f t="shared" si="17"/>
        <v>37.5</v>
      </c>
      <c r="M46" s="307">
        <f t="shared" si="18"/>
        <v>157.5</v>
      </c>
    </row>
    <row r="47" spans="1:13" ht="15.75" thickBot="1">
      <c r="A47" s="205">
        <v>13</v>
      </c>
      <c r="B47" s="221" t="s">
        <v>71</v>
      </c>
      <c r="C47" s="212" t="s">
        <v>20</v>
      </c>
      <c r="D47" s="222">
        <v>180</v>
      </c>
      <c r="E47" s="223">
        <f>D47/300</f>
        <v>0.6</v>
      </c>
      <c r="F47" s="223">
        <f t="shared" si="13"/>
        <v>108</v>
      </c>
      <c r="G47" s="224">
        <v>65</v>
      </c>
      <c r="H47" s="223">
        <f>G47/300</f>
        <v>0.21666666666666667</v>
      </c>
      <c r="I47" s="225">
        <f t="shared" si="15"/>
        <v>14.083333333333334</v>
      </c>
      <c r="J47" s="226">
        <v>5</v>
      </c>
      <c r="K47" s="223">
        <f>J47/300</f>
        <v>0.016666666666666666</v>
      </c>
      <c r="L47" s="223">
        <f t="shared" si="17"/>
        <v>0.08333333333333333</v>
      </c>
      <c r="M47" s="308">
        <f t="shared" si="18"/>
        <v>122.16666666666666</v>
      </c>
    </row>
    <row r="49" ht="15.75" thickBot="1"/>
    <row r="50" spans="1:13" ht="19.5" thickBot="1">
      <c r="A50" s="135"/>
      <c r="B50" s="487" t="s">
        <v>79</v>
      </c>
      <c r="C50" s="488"/>
      <c r="D50" s="489"/>
      <c r="E50" s="1"/>
      <c r="F50" s="23" t="s">
        <v>24</v>
      </c>
      <c r="G50" s="23"/>
      <c r="H50" s="23"/>
      <c r="I50" s="23"/>
      <c r="J50" s="23"/>
      <c r="K50" s="23"/>
      <c r="L50" s="23"/>
      <c r="M50" s="23"/>
    </row>
    <row r="51" spans="1:13" ht="30.75" thickBot="1">
      <c r="A51" s="39" t="s">
        <v>50</v>
      </c>
      <c r="B51" s="8" t="s">
        <v>11</v>
      </c>
      <c r="C51" s="8" t="s">
        <v>12</v>
      </c>
      <c r="D51" s="8" t="s">
        <v>13</v>
      </c>
      <c r="E51" s="316" t="s">
        <v>23</v>
      </c>
      <c r="F51" s="9" t="s">
        <v>16</v>
      </c>
      <c r="G51" s="316" t="s">
        <v>14</v>
      </c>
      <c r="H51" s="8" t="s">
        <v>23</v>
      </c>
      <c r="I51" s="16" t="s">
        <v>16</v>
      </c>
      <c r="J51" s="317" t="s">
        <v>15</v>
      </c>
      <c r="K51" s="8" t="s">
        <v>23</v>
      </c>
      <c r="L51" s="11" t="s">
        <v>16</v>
      </c>
      <c r="M51" s="22" t="s">
        <v>17</v>
      </c>
    </row>
    <row r="52" spans="1:13" ht="15">
      <c r="A52" s="143">
        <v>1</v>
      </c>
      <c r="B52" s="215" t="s">
        <v>0</v>
      </c>
      <c r="C52" s="241" t="s">
        <v>18</v>
      </c>
      <c r="D52" s="227">
        <v>555</v>
      </c>
      <c r="E52" s="76">
        <f aca="true" t="shared" si="19" ref="E52:E61">D52/600</f>
        <v>0.925</v>
      </c>
      <c r="F52" s="123">
        <f aca="true" t="shared" si="20" ref="F52:F65">D52*E52</f>
        <v>513.375</v>
      </c>
      <c r="G52" s="100">
        <v>440</v>
      </c>
      <c r="H52" s="76">
        <f aca="true" t="shared" si="21" ref="H52:H58">G52/600</f>
        <v>0.7333333333333333</v>
      </c>
      <c r="I52" s="123">
        <f aca="true" t="shared" si="22" ref="I52:I65">G52*H52</f>
        <v>322.66666666666663</v>
      </c>
      <c r="J52" s="102">
        <v>285</v>
      </c>
      <c r="K52" s="76">
        <f>J52/600</f>
        <v>0.475</v>
      </c>
      <c r="L52" s="127">
        <f aca="true" t="shared" si="23" ref="L52:L65">J52*K52</f>
        <v>135.375</v>
      </c>
      <c r="M52" s="294">
        <f aca="true" t="shared" si="24" ref="M52:M65">F52+I52+L52</f>
        <v>971.4166666666666</v>
      </c>
    </row>
    <row r="53" spans="1:13" ht="15">
      <c r="A53" s="78">
        <v>2</v>
      </c>
      <c r="B53" s="79" t="s">
        <v>2</v>
      </c>
      <c r="C53" s="255" t="s">
        <v>20</v>
      </c>
      <c r="D53" s="133">
        <v>545</v>
      </c>
      <c r="E53" s="47">
        <f t="shared" si="19"/>
        <v>0.9083333333333333</v>
      </c>
      <c r="F53" s="124">
        <f t="shared" si="20"/>
        <v>495.0416666666667</v>
      </c>
      <c r="G53" s="101">
        <v>410</v>
      </c>
      <c r="H53" s="47">
        <f t="shared" si="21"/>
        <v>0.6833333333333333</v>
      </c>
      <c r="I53" s="124">
        <f t="shared" si="22"/>
        <v>280.1666666666667</v>
      </c>
      <c r="J53" s="103">
        <v>260</v>
      </c>
      <c r="K53" s="47">
        <f>J53/600</f>
        <v>0.43333333333333335</v>
      </c>
      <c r="L53" s="129">
        <f t="shared" si="23"/>
        <v>112.66666666666667</v>
      </c>
      <c r="M53" s="295">
        <f t="shared" si="24"/>
        <v>887.875</v>
      </c>
    </row>
    <row r="54" spans="1:13" ht="15">
      <c r="A54" s="78">
        <v>3</v>
      </c>
      <c r="B54" s="79" t="s">
        <v>89</v>
      </c>
      <c r="C54" s="284" t="s">
        <v>93</v>
      </c>
      <c r="D54" s="101">
        <v>530</v>
      </c>
      <c r="E54" s="47">
        <f t="shared" si="19"/>
        <v>0.8833333333333333</v>
      </c>
      <c r="F54" s="124">
        <f t="shared" si="20"/>
        <v>468.16666666666663</v>
      </c>
      <c r="G54" s="101">
        <v>375</v>
      </c>
      <c r="H54" s="47">
        <f t="shared" si="21"/>
        <v>0.625</v>
      </c>
      <c r="I54" s="124">
        <f t="shared" si="22"/>
        <v>234.375</v>
      </c>
      <c r="J54" s="103">
        <v>215</v>
      </c>
      <c r="K54" s="47">
        <f>J54/600</f>
        <v>0.35833333333333334</v>
      </c>
      <c r="L54" s="129">
        <f t="shared" si="23"/>
        <v>77.04166666666667</v>
      </c>
      <c r="M54" s="295">
        <f t="shared" si="24"/>
        <v>779.5833333333333</v>
      </c>
    </row>
    <row r="55" spans="1:13" ht="15">
      <c r="A55" s="78">
        <v>4</v>
      </c>
      <c r="B55" s="79" t="s">
        <v>58</v>
      </c>
      <c r="C55" s="255" t="s">
        <v>59</v>
      </c>
      <c r="D55" s="101">
        <v>535</v>
      </c>
      <c r="E55" s="47">
        <f t="shared" si="19"/>
        <v>0.8916666666666667</v>
      </c>
      <c r="F55" s="124">
        <f t="shared" si="20"/>
        <v>477.0416666666667</v>
      </c>
      <c r="G55" s="101">
        <v>255</v>
      </c>
      <c r="H55" s="49">
        <f t="shared" si="21"/>
        <v>0.425</v>
      </c>
      <c r="I55" s="124">
        <f t="shared" si="22"/>
        <v>108.375</v>
      </c>
      <c r="J55" s="103">
        <v>185</v>
      </c>
      <c r="K55" s="49">
        <f>J55/600</f>
        <v>0.30833333333333335</v>
      </c>
      <c r="L55" s="129">
        <f t="shared" si="23"/>
        <v>57.04166666666667</v>
      </c>
      <c r="M55" s="295">
        <f t="shared" si="24"/>
        <v>642.4583333333334</v>
      </c>
    </row>
    <row r="56" spans="1:13" ht="15">
      <c r="A56" s="78">
        <v>5</v>
      </c>
      <c r="B56" s="79" t="s">
        <v>90</v>
      </c>
      <c r="C56" s="82" t="s">
        <v>18</v>
      </c>
      <c r="D56" s="101">
        <v>465</v>
      </c>
      <c r="E56" s="47">
        <f t="shared" si="19"/>
        <v>0.775</v>
      </c>
      <c r="F56" s="124">
        <f t="shared" si="20"/>
        <v>360.375</v>
      </c>
      <c r="G56" s="101">
        <v>310</v>
      </c>
      <c r="H56" s="49">
        <f t="shared" si="21"/>
        <v>0.5166666666666667</v>
      </c>
      <c r="I56" s="124">
        <f t="shared" si="22"/>
        <v>160.16666666666669</v>
      </c>
      <c r="J56" s="103">
        <v>160</v>
      </c>
      <c r="K56" s="49">
        <f>J56/600</f>
        <v>0.26666666666666666</v>
      </c>
      <c r="L56" s="129">
        <f t="shared" si="23"/>
        <v>42.666666666666664</v>
      </c>
      <c r="M56" s="295">
        <f t="shared" si="24"/>
        <v>563.2083333333334</v>
      </c>
    </row>
    <row r="57" spans="1:13" ht="15">
      <c r="A57" s="78">
        <v>6</v>
      </c>
      <c r="B57" s="79" t="s">
        <v>91</v>
      </c>
      <c r="C57" s="82" t="s">
        <v>99</v>
      </c>
      <c r="D57" s="133">
        <v>415</v>
      </c>
      <c r="E57" s="47">
        <f t="shared" si="19"/>
        <v>0.6916666666666667</v>
      </c>
      <c r="F57" s="124">
        <f t="shared" si="20"/>
        <v>287.0416666666667</v>
      </c>
      <c r="G57" s="101">
        <v>330</v>
      </c>
      <c r="H57" s="49">
        <f t="shared" si="21"/>
        <v>0.55</v>
      </c>
      <c r="I57" s="124">
        <f t="shared" si="22"/>
        <v>181.50000000000003</v>
      </c>
      <c r="J57" s="54">
        <v>15</v>
      </c>
      <c r="K57" s="49">
        <f>J57/300</f>
        <v>0.05</v>
      </c>
      <c r="L57" s="129">
        <f t="shared" si="23"/>
        <v>0.75</v>
      </c>
      <c r="M57" s="295">
        <f t="shared" si="24"/>
        <v>469.29166666666674</v>
      </c>
    </row>
    <row r="58" spans="1:13" ht="15">
      <c r="A58" s="78">
        <v>7</v>
      </c>
      <c r="B58" s="79" t="s">
        <v>9</v>
      </c>
      <c r="C58" s="255" t="s">
        <v>20</v>
      </c>
      <c r="D58" s="101">
        <v>430</v>
      </c>
      <c r="E58" s="47">
        <f t="shared" si="19"/>
        <v>0.7166666666666667</v>
      </c>
      <c r="F58" s="124">
        <f t="shared" si="20"/>
        <v>308.1666666666667</v>
      </c>
      <c r="G58" s="101">
        <v>275</v>
      </c>
      <c r="H58" s="49">
        <f t="shared" si="21"/>
        <v>0.4583333333333333</v>
      </c>
      <c r="I58" s="124">
        <f t="shared" si="22"/>
        <v>126.04166666666666</v>
      </c>
      <c r="J58" s="103">
        <v>125</v>
      </c>
      <c r="K58" s="49">
        <f>J58/600</f>
        <v>0.20833333333333334</v>
      </c>
      <c r="L58" s="129">
        <f t="shared" si="23"/>
        <v>26.041666666666668</v>
      </c>
      <c r="M58" s="295">
        <f t="shared" si="24"/>
        <v>460.25000000000006</v>
      </c>
    </row>
    <row r="59" spans="1:13" ht="15">
      <c r="A59" s="78">
        <v>8</v>
      </c>
      <c r="B59" s="79" t="s">
        <v>92</v>
      </c>
      <c r="C59" s="255" t="s">
        <v>99</v>
      </c>
      <c r="D59" s="101">
        <v>455</v>
      </c>
      <c r="E59" s="47">
        <f t="shared" si="19"/>
        <v>0.7583333333333333</v>
      </c>
      <c r="F59" s="124">
        <f t="shared" si="20"/>
        <v>345.04166666666663</v>
      </c>
      <c r="G59" s="62">
        <v>85</v>
      </c>
      <c r="H59" s="49">
        <f>G59/300</f>
        <v>0.2833333333333333</v>
      </c>
      <c r="I59" s="124">
        <f t="shared" si="22"/>
        <v>24.083333333333332</v>
      </c>
      <c r="J59" s="103">
        <v>125</v>
      </c>
      <c r="K59" s="49">
        <f>J59/600</f>
        <v>0.20833333333333334</v>
      </c>
      <c r="L59" s="129">
        <f t="shared" si="23"/>
        <v>26.041666666666668</v>
      </c>
      <c r="M59" s="295">
        <f t="shared" si="24"/>
        <v>395.16666666666663</v>
      </c>
    </row>
    <row r="60" spans="1:13" ht="15">
      <c r="A60" s="78">
        <v>9</v>
      </c>
      <c r="B60" s="79" t="s">
        <v>60</v>
      </c>
      <c r="C60" s="284" t="s">
        <v>20</v>
      </c>
      <c r="D60" s="101">
        <v>395</v>
      </c>
      <c r="E60" s="49">
        <f t="shared" si="19"/>
        <v>0.6583333333333333</v>
      </c>
      <c r="F60" s="124">
        <f t="shared" si="20"/>
        <v>260.0416666666667</v>
      </c>
      <c r="G60" s="101">
        <v>230</v>
      </c>
      <c r="H60" s="49">
        <f>G60/600</f>
        <v>0.38333333333333336</v>
      </c>
      <c r="I60" s="124">
        <f t="shared" si="22"/>
        <v>88.16666666666667</v>
      </c>
      <c r="J60" s="103">
        <v>160</v>
      </c>
      <c r="K60" s="49">
        <f>J60/600</f>
        <v>0.26666666666666666</v>
      </c>
      <c r="L60" s="129">
        <f t="shared" si="23"/>
        <v>42.666666666666664</v>
      </c>
      <c r="M60" s="291">
        <f t="shared" si="24"/>
        <v>390.87500000000006</v>
      </c>
    </row>
    <row r="61" spans="1:13" ht="15">
      <c r="A61" s="78">
        <v>10</v>
      </c>
      <c r="B61" s="79" t="s">
        <v>4</v>
      </c>
      <c r="C61" s="255" t="s">
        <v>20</v>
      </c>
      <c r="D61" s="101">
        <v>470</v>
      </c>
      <c r="E61" s="49">
        <f t="shared" si="19"/>
        <v>0.7833333333333333</v>
      </c>
      <c r="F61" s="125">
        <f t="shared" si="20"/>
        <v>368.1666666666667</v>
      </c>
      <c r="G61" s="62">
        <v>70</v>
      </c>
      <c r="H61" s="49">
        <f>G61/300</f>
        <v>0.23333333333333334</v>
      </c>
      <c r="I61" s="125">
        <f t="shared" si="22"/>
        <v>16.333333333333332</v>
      </c>
      <c r="J61" s="54">
        <v>10</v>
      </c>
      <c r="K61" s="49">
        <f>J61/300</f>
        <v>0.03333333333333333</v>
      </c>
      <c r="L61" s="131">
        <f t="shared" si="23"/>
        <v>0.3333333333333333</v>
      </c>
      <c r="M61" s="295">
        <f t="shared" si="24"/>
        <v>384.8333333333333</v>
      </c>
    </row>
    <row r="62" spans="1:13" ht="15">
      <c r="A62" s="167">
        <v>11</v>
      </c>
      <c r="B62" s="301" t="s">
        <v>1</v>
      </c>
      <c r="C62" s="333" t="s">
        <v>106</v>
      </c>
      <c r="D62" s="318">
        <v>175</v>
      </c>
      <c r="E62" s="279">
        <f>D62/300</f>
        <v>0.5833333333333334</v>
      </c>
      <c r="F62" s="249">
        <f t="shared" si="20"/>
        <v>102.08333333333334</v>
      </c>
      <c r="G62" s="342">
        <v>245</v>
      </c>
      <c r="H62" s="279">
        <f>G62/600</f>
        <v>0.4083333333333333</v>
      </c>
      <c r="I62" s="249">
        <f t="shared" si="22"/>
        <v>100.04166666666667</v>
      </c>
      <c r="J62" s="343">
        <v>135</v>
      </c>
      <c r="K62" s="279">
        <f>J62/600</f>
        <v>0.225</v>
      </c>
      <c r="L62" s="248">
        <f t="shared" si="23"/>
        <v>30.375</v>
      </c>
      <c r="M62" s="304">
        <f t="shared" si="24"/>
        <v>232.5</v>
      </c>
    </row>
    <row r="63" spans="1:13" ht="15">
      <c r="A63" s="209">
        <v>12</v>
      </c>
      <c r="B63" s="344" t="s">
        <v>8</v>
      </c>
      <c r="C63" s="345" t="s">
        <v>22</v>
      </c>
      <c r="D63" s="346">
        <v>215</v>
      </c>
      <c r="E63" s="184">
        <f>D63/300</f>
        <v>0.7166666666666667</v>
      </c>
      <c r="F63" s="184">
        <f t="shared" si="20"/>
        <v>154.08333333333334</v>
      </c>
      <c r="G63" s="273">
        <v>110</v>
      </c>
      <c r="H63" s="184">
        <f>G63/300</f>
        <v>0.36666666666666664</v>
      </c>
      <c r="I63" s="186">
        <f t="shared" si="22"/>
        <v>40.33333333333333</v>
      </c>
      <c r="J63" s="346">
        <v>10</v>
      </c>
      <c r="K63" s="184">
        <f>J63/300</f>
        <v>0.03333333333333333</v>
      </c>
      <c r="L63" s="184">
        <f t="shared" si="23"/>
        <v>0.3333333333333333</v>
      </c>
      <c r="M63" s="347">
        <f t="shared" si="24"/>
        <v>194.75000000000003</v>
      </c>
    </row>
    <row r="64" spans="1:13" ht="15.75">
      <c r="A64" s="337">
        <v>13</v>
      </c>
      <c r="B64" s="335" t="s">
        <v>5</v>
      </c>
      <c r="C64" s="336" t="s">
        <v>20</v>
      </c>
      <c r="D64" s="189">
        <v>180</v>
      </c>
      <c r="E64" s="299">
        <f>D64/300</f>
        <v>0.6</v>
      </c>
      <c r="F64" s="192">
        <f t="shared" si="20"/>
        <v>108</v>
      </c>
      <c r="G64" s="189">
        <v>60</v>
      </c>
      <c r="H64" s="299">
        <f>G64/300</f>
        <v>0.2</v>
      </c>
      <c r="I64" s="192">
        <f t="shared" si="22"/>
        <v>12</v>
      </c>
      <c r="J64" s="348">
        <v>45</v>
      </c>
      <c r="K64" s="299">
        <f>J64/600</f>
        <v>0.075</v>
      </c>
      <c r="L64" s="192">
        <f t="shared" si="23"/>
        <v>3.375</v>
      </c>
      <c r="M64" s="296">
        <f t="shared" si="24"/>
        <v>123.375</v>
      </c>
    </row>
    <row r="65" spans="1:13" ht="15.75" thickBot="1">
      <c r="A65" s="338">
        <v>14</v>
      </c>
      <c r="B65" s="349" t="s">
        <v>72</v>
      </c>
      <c r="C65" s="150" t="s">
        <v>27</v>
      </c>
      <c r="D65" s="350">
        <v>130</v>
      </c>
      <c r="E65" s="152">
        <f>D65/300</f>
        <v>0.43333333333333335</v>
      </c>
      <c r="F65" s="153">
        <f t="shared" si="20"/>
        <v>56.333333333333336</v>
      </c>
      <c r="G65" s="351">
        <v>75</v>
      </c>
      <c r="H65" s="152">
        <f>G65/600</f>
        <v>0.125</v>
      </c>
      <c r="I65" s="155">
        <f t="shared" si="22"/>
        <v>9.375</v>
      </c>
      <c r="J65" s="352"/>
      <c r="K65" s="152">
        <f>J65/600</f>
        <v>0</v>
      </c>
      <c r="L65" s="153">
        <f t="shared" si="23"/>
        <v>0</v>
      </c>
      <c r="M65" s="353">
        <f t="shared" si="24"/>
        <v>65.70833333333334</v>
      </c>
    </row>
  </sheetData>
  <sheetProtection/>
  <mergeCells count="5">
    <mergeCell ref="B3:D3"/>
    <mergeCell ref="C1:L1"/>
    <mergeCell ref="B18:D18"/>
    <mergeCell ref="B33:D33"/>
    <mergeCell ref="B50:D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70" zoomScaleNormal="70" zoomScalePageLayoutView="0" workbookViewId="0" topLeftCell="A44">
      <selection activeCell="M76" sqref="M76"/>
    </sheetView>
  </sheetViews>
  <sheetFormatPr defaultColWidth="9.140625" defaultRowHeight="15"/>
  <cols>
    <col min="1" max="1" width="3.421875" style="0" customWidth="1"/>
    <col min="2" max="2" width="27.140625" style="0" customWidth="1"/>
    <col min="3" max="3" width="31.421875" style="0" customWidth="1"/>
    <col min="13" max="13" width="13.140625" style="0" customWidth="1"/>
  </cols>
  <sheetData>
    <row r="1" spans="2:13" ht="34.5" customHeight="1" thickBot="1">
      <c r="B1" s="1"/>
      <c r="C1" s="493" t="s">
        <v>77</v>
      </c>
      <c r="D1" s="494"/>
      <c r="E1" s="494"/>
      <c r="F1" s="494"/>
      <c r="G1" s="494"/>
      <c r="H1" s="494"/>
      <c r="I1" s="494"/>
      <c r="J1" s="494"/>
      <c r="K1" s="494"/>
      <c r="L1" s="495"/>
      <c r="M1" s="24"/>
    </row>
    <row r="2" spans="2:13" ht="19.5" thickBot="1"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24" customHeight="1" thickBot="1">
      <c r="B3" s="487" t="s">
        <v>51</v>
      </c>
      <c r="C3" s="488"/>
      <c r="D3" s="489"/>
      <c r="E3" s="1"/>
      <c r="F3" s="23" t="s">
        <v>24</v>
      </c>
      <c r="G3" s="23"/>
      <c r="H3" s="23"/>
      <c r="I3" s="23"/>
      <c r="J3" s="23"/>
      <c r="K3" s="23"/>
      <c r="L3" s="23"/>
      <c r="M3" s="23"/>
    </row>
    <row r="4" spans="1:13" ht="30.75" thickBot="1">
      <c r="A4" s="35" t="s">
        <v>50</v>
      </c>
      <c r="B4" s="35" t="s">
        <v>11</v>
      </c>
      <c r="C4" s="35" t="s">
        <v>12</v>
      </c>
      <c r="D4" s="35" t="s">
        <v>14</v>
      </c>
      <c r="E4" s="14" t="s">
        <v>23</v>
      </c>
      <c r="F4" s="22" t="s">
        <v>16</v>
      </c>
      <c r="G4" s="14" t="s">
        <v>15</v>
      </c>
      <c r="H4" s="35" t="s">
        <v>23</v>
      </c>
      <c r="I4" s="64" t="s">
        <v>16</v>
      </c>
      <c r="J4" s="65" t="s">
        <v>49</v>
      </c>
      <c r="K4" s="35" t="s">
        <v>23</v>
      </c>
      <c r="L4" s="66" t="s">
        <v>16</v>
      </c>
      <c r="M4" s="9" t="s">
        <v>17</v>
      </c>
    </row>
    <row r="5" spans="1:13" ht="15">
      <c r="A5" s="42">
        <v>1</v>
      </c>
      <c r="B5" s="72" t="s">
        <v>40</v>
      </c>
      <c r="C5" s="73" t="s">
        <v>20</v>
      </c>
      <c r="D5" s="100">
        <v>465</v>
      </c>
      <c r="E5" s="74">
        <f aca="true" t="shared" si="0" ref="E5:E13">D5/600</f>
        <v>0.775</v>
      </c>
      <c r="F5" s="75">
        <f aca="true" t="shared" si="1" ref="F5:F23">D5*E5</f>
        <v>360.375</v>
      </c>
      <c r="G5" s="100">
        <v>360</v>
      </c>
      <c r="H5" s="74">
        <f aca="true" t="shared" si="2" ref="H5:H12">G5/600</f>
        <v>0.6</v>
      </c>
      <c r="I5" s="46">
        <f aca="true" t="shared" si="3" ref="I5:I23">G5*H5</f>
        <v>216</v>
      </c>
      <c r="J5" s="102">
        <v>235</v>
      </c>
      <c r="K5" s="76">
        <f>J5/600</f>
        <v>0.39166666666666666</v>
      </c>
      <c r="L5" s="75">
        <f aca="true" t="shared" si="4" ref="L5:L23">J5*K5</f>
        <v>92.04166666666667</v>
      </c>
      <c r="M5" s="309">
        <f>SUM(F5+I5+L5)</f>
        <v>668.4166666666666</v>
      </c>
    </row>
    <row r="6" spans="1:13" ht="15">
      <c r="A6" s="48">
        <v>2</v>
      </c>
      <c r="B6" s="43" t="s">
        <v>35</v>
      </c>
      <c r="C6" s="44" t="s">
        <v>20</v>
      </c>
      <c r="D6" s="101">
        <v>460</v>
      </c>
      <c r="E6" s="47">
        <f t="shared" si="0"/>
        <v>0.7666666666666667</v>
      </c>
      <c r="F6" s="45">
        <f t="shared" si="1"/>
        <v>352.6666666666667</v>
      </c>
      <c r="G6" s="101">
        <v>320</v>
      </c>
      <c r="H6" s="49">
        <f t="shared" si="2"/>
        <v>0.5333333333333333</v>
      </c>
      <c r="I6" s="50">
        <f t="shared" si="3"/>
        <v>170.66666666666666</v>
      </c>
      <c r="J6" s="103">
        <v>215</v>
      </c>
      <c r="K6" s="47">
        <f>J6/600</f>
        <v>0.35833333333333334</v>
      </c>
      <c r="L6" s="45">
        <f t="shared" si="4"/>
        <v>77.04166666666667</v>
      </c>
      <c r="M6" s="310">
        <f aca="true" t="shared" si="5" ref="M6:M23">SUM(F6,I6,L6)</f>
        <v>600.375</v>
      </c>
    </row>
    <row r="7" spans="1:13" ht="15">
      <c r="A7" s="48">
        <v>3</v>
      </c>
      <c r="B7" s="43" t="s">
        <v>28</v>
      </c>
      <c r="C7" s="44" t="s">
        <v>29</v>
      </c>
      <c r="D7" s="101">
        <v>440</v>
      </c>
      <c r="E7" s="47">
        <f t="shared" si="0"/>
        <v>0.7333333333333333</v>
      </c>
      <c r="F7" s="45">
        <f t="shared" si="1"/>
        <v>322.66666666666663</v>
      </c>
      <c r="G7" s="101">
        <v>250</v>
      </c>
      <c r="H7" s="49">
        <f t="shared" si="2"/>
        <v>0.4166666666666667</v>
      </c>
      <c r="I7" s="50">
        <f t="shared" si="3"/>
        <v>104.16666666666667</v>
      </c>
      <c r="J7" s="103">
        <v>150</v>
      </c>
      <c r="K7" s="49">
        <f>J7/600</f>
        <v>0.25</v>
      </c>
      <c r="L7" s="45">
        <f t="shared" si="4"/>
        <v>37.5</v>
      </c>
      <c r="M7" s="310">
        <f t="shared" si="5"/>
        <v>464.3333333333333</v>
      </c>
    </row>
    <row r="8" spans="1:13" ht="15">
      <c r="A8" s="48">
        <v>4</v>
      </c>
      <c r="B8" s="43" t="s">
        <v>43</v>
      </c>
      <c r="C8" s="51" t="s">
        <v>44</v>
      </c>
      <c r="D8" s="101">
        <v>395</v>
      </c>
      <c r="E8" s="47">
        <f t="shared" si="0"/>
        <v>0.6583333333333333</v>
      </c>
      <c r="F8" s="45">
        <f t="shared" si="1"/>
        <v>260.0416666666667</v>
      </c>
      <c r="G8" s="101">
        <v>240</v>
      </c>
      <c r="H8" s="52">
        <f t="shared" si="2"/>
        <v>0.4</v>
      </c>
      <c r="I8" s="53">
        <f t="shared" si="3"/>
        <v>96</v>
      </c>
      <c r="J8" s="103">
        <v>140</v>
      </c>
      <c r="K8" s="49">
        <f>J8/600</f>
        <v>0.23333333333333334</v>
      </c>
      <c r="L8" s="45">
        <f t="shared" si="4"/>
        <v>32.666666666666664</v>
      </c>
      <c r="M8" s="310">
        <f t="shared" si="5"/>
        <v>388.70833333333337</v>
      </c>
    </row>
    <row r="9" spans="1:13" ht="15">
      <c r="A9" s="48">
        <v>5</v>
      </c>
      <c r="B9" s="43" t="s">
        <v>39</v>
      </c>
      <c r="C9" s="44" t="s">
        <v>20</v>
      </c>
      <c r="D9" s="101">
        <v>350</v>
      </c>
      <c r="E9" s="47">
        <f t="shared" si="0"/>
        <v>0.5833333333333334</v>
      </c>
      <c r="F9" s="45">
        <f t="shared" si="1"/>
        <v>204.16666666666669</v>
      </c>
      <c r="G9" s="101">
        <v>215</v>
      </c>
      <c r="H9" s="49">
        <f t="shared" si="2"/>
        <v>0.35833333333333334</v>
      </c>
      <c r="I9" s="50">
        <f t="shared" si="3"/>
        <v>77.04166666666667</v>
      </c>
      <c r="J9" s="103">
        <v>80</v>
      </c>
      <c r="K9" s="49">
        <f>J9/600</f>
        <v>0.13333333333333333</v>
      </c>
      <c r="L9" s="45">
        <f t="shared" si="4"/>
        <v>10.666666666666666</v>
      </c>
      <c r="M9" s="310">
        <f t="shared" si="5"/>
        <v>291.87500000000006</v>
      </c>
    </row>
    <row r="10" spans="1:13" ht="15">
      <c r="A10" s="48">
        <v>6</v>
      </c>
      <c r="B10" s="43" t="s">
        <v>46</v>
      </c>
      <c r="C10" s="51" t="s">
        <v>47</v>
      </c>
      <c r="D10" s="101">
        <v>310</v>
      </c>
      <c r="E10" s="47">
        <f t="shared" si="0"/>
        <v>0.5166666666666667</v>
      </c>
      <c r="F10" s="45">
        <f t="shared" si="1"/>
        <v>160.16666666666669</v>
      </c>
      <c r="G10" s="101">
        <v>240</v>
      </c>
      <c r="H10" s="52">
        <f t="shared" si="2"/>
        <v>0.4</v>
      </c>
      <c r="I10" s="53">
        <f t="shared" si="3"/>
        <v>96</v>
      </c>
      <c r="J10" s="54">
        <v>45</v>
      </c>
      <c r="K10" s="52">
        <f>J10/300</f>
        <v>0.15</v>
      </c>
      <c r="L10" s="55">
        <f t="shared" si="4"/>
        <v>6.75</v>
      </c>
      <c r="M10" s="310">
        <f t="shared" si="5"/>
        <v>262.9166666666667</v>
      </c>
    </row>
    <row r="11" spans="1:13" ht="15">
      <c r="A11" s="48">
        <v>7</v>
      </c>
      <c r="B11" s="43" t="s">
        <v>34</v>
      </c>
      <c r="C11" s="44" t="s">
        <v>20</v>
      </c>
      <c r="D11" s="101">
        <v>325</v>
      </c>
      <c r="E11" s="49">
        <f t="shared" si="0"/>
        <v>0.5416666666666666</v>
      </c>
      <c r="F11" s="45">
        <f t="shared" si="1"/>
        <v>176.04166666666666</v>
      </c>
      <c r="G11" s="101">
        <v>210</v>
      </c>
      <c r="H11" s="52">
        <f t="shared" si="2"/>
        <v>0.35</v>
      </c>
      <c r="I11" s="53">
        <f t="shared" si="3"/>
        <v>73.5</v>
      </c>
      <c r="J11" s="103">
        <v>50</v>
      </c>
      <c r="K11" s="49">
        <f>J11/600</f>
        <v>0.08333333333333333</v>
      </c>
      <c r="L11" s="45">
        <f t="shared" si="4"/>
        <v>4.166666666666666</v>
      </c>
      <c r="M11" s="310">
        <f t="shared" si="5"/>
        <v>253.70833333333331</v>
      </c>
    </row>
    <row r="12" spans="1:13" ht="15">
      <c r="A12" s="48">
        <v>8</v>
      </c>
      <c r="B12" s="43" t="s">
        <v>37</v>
      </c>
      <c r="C12" s="44" t="s">
        <v>20</v>
      </c>
      <c r="D12" s="104">
        <v>320</v>
      </c>
      <c r="E12" s="49">
        <f t="shared" si="0"/>
        <v>0.5333333333333333</v>
      </c>
      <c r="F12" s="56">
        <f t="shared" si="1"/>
        <v>170.66666666666666</v>
      </c>
      <c r="G12" s="104">
        <v>140</v>
      </c>
      <c r="H12" s="57">
        <f t="shared" si="2"/>
        <v>0.23333333333333334</v>
      </c>
      <c r="I12" s="58">
        <f t="shared" si="3"/>
        <v>32.666666666666664</v>
      </c>
      <c r="J12" s="59">
        <v>35</v>
      </c>
      <c r="K12" s="49">
        <f>J12/300</f>
        <v>0.11666666666666667</v>
      </c>
      <c r="L12" s="56">
        <f t="shared" si="4"/>
        <v>4.083333333333333</v>
      </c>
      <c r="M12" s="311">
        <f t="shared" si="5"/>
        <v>207.41666666666666</v>
      </c>
    </row>
    <row r="13" spans="1:13" ht="15">
      <c r="A13" s="48">
        <v>9</v>
      </c>
      <c r="B13" s="43" t="s">
        <v>41</v>
      </c>
      <c r="C13" s="60" t="s">
        <v>20</v>
      </c>
      <c r="D13" s="101">
        <v>275</v>
      </c>
      <c r="E13" s="49">
        <f t="shared" si="0"/>
        <v>0.4583333333333333</v>
      </c>
      <c r="F13" s="61">
        <f t="shared" si="1"/>
        <v>126.04166666666666</v>
      </c>
      <c r="G13" s="62">
        <v>35</v>
      </c>
      <c r="H13" s="49">
        <f>G13/300</f>
        <v>0.11666666666666667</v>
      </c>
      <c r="I13" s="63">
        <f t="shared" si="3"/>
        <v>4.083333333333333</v>
      </c>
      <c r="J13" s="105">
        <v>95</v>
      </c>
      <c r="K13" s="49">
        <f>J13/600</f>
        <v>0.15833333333333333</v>
      </c>
      <c r="L13" s="61">
        <f t="shared" si="4"/>
        <v>15.041666666666666</v>
      </c>
      <c r="M13" s="310">
        <f t="shared" si="5"/>
        <v>145.16666666666666</v>
      </c>
    </row>
    <row r="14" spans="1:13" ht="15">
      <c r="A14" s="48">
        <v>10</v>
      </c>
      <c r="B14" s="43" t="s">
        <v>30</v>
      </c>
      <c r="C14" s="60" t="s">
        <v>20</v>
      </c>
      <c r="D14" s="62">
        <v>95</v>
      </c>
      <c r="E14" s="49">
        <f>D14/300</f>
        <v>0.31666666666666665</v>
      </c>
      <c r="F14" s="61">
        <f t="shared" si="1"/>
        <v>30.083333333333332</v>
      </c>
      <c r="G14" s="101">
        <v>150</v>
      </c>
      <c r="H14" s="52">
        <f>G14/600</f>
        <v>0.25</v>
      </c>
      <c r="I14" s="98">
        <f t="shared" si="3"/>
        <v>37.5</v>
      </c>
      <c r="J14" s="105">
        <v>110</v>
      </c>
      <c r="K14" s="49">
        <f>J14/600</f>
        <v>0.18333333333333332</v>
      </c>
      <c r="L14" s="61">
        <f t="shared" si="4"/>
        <v>20.166666666666664</v>
      </c>
      <c r="M14" s="310">
        <f t="shared" si="5"/>
        <v>87.75</v>
      </c>
    </row>
    <row r="15" spans="1:13" ht="15">
      <c r="A15" s="67">
        <v>11</v>
      </c>
      <c r="B15" s="68" t="s">
        <v>36</v>
      </c>
      <c r="C15" s="69" t="s">
        <v>20</v>
      </c>
      <c r="D15" s="70">
        <v>140</v>
      </c>
      <c r="E15" s="17">
        <f>D15/300</f>
        <v>0.4666666666666667</v>
      </c>
      <c r="F15" s="20">
        <f t="shared" si="1"/>
        <v>65.33333333333333</v>
      </c>
      <c r="G15" s="70">
        <v>20</v>
      </c>
      <c r="H15" s="17">
        <f>G15/300</f>
        <v>0.06666666666666667</v>
      </c>
      <c r="I15" s="19">
        <f t="shared" si="3"/>
        <v>1.3333333333333333</v>
      </c>
      <c r="J15" s="71">
        <v>20</v>
      </c>
      <c r="K15" s="17">
        <f>J15/300</f>
        <v>0.06666666666666667</v>
      </c>
      <c r="L15" s="20">
        <f t="shared" si="4"/>
        <v>1.3333333333333333</v>
      </c>
      <c r="M15" s="312">
        <f t="shared" si="5"/>
        <v>67.99999999999999</v>
      </c>
    </row>
    <row r="16" spans="1:13" ht="15">
      <c r="A16" s="106">
        <v>12</v>
      </c>
      <c r="B16" s="107" t="s">
        <v>38</v>
      </c>
      <c r="C16" s="108" t="s">
        <v>22</v>
      </c>
      <c r="D16" s="109">
        <v>155</v>
      </c>
      <c r="E16" s="110">
        <f>D16/600</f>
        <v>0.25833333333333336</v>
      </c>
      <c r="F16" s="111">
        <f t="shared" si="1"/>
        <v>40.04166666666667</v>
      </c>
      <c r="G16" s="112">
        <v>35</v>
      </c>
      <c r="H16" s="110">
        <f>G16/300</f>
        <v>0.11666666666666667</v>
      </c>
      <c r="I16" s="113">
        <f t="shared" si="3"/>
        <v>4.083333333333333</v>
      </c>
      <c r="J16" s="114">
        <v>0</v>
      </c>
      <c r="K16" s="115">
        <f>J16/300</f>
        <v>0</v>
      </c>
      <c r="L16" s="116">
        <f t="shared" si="4"/>
        <v>0</v>
      </c>
      <c r="M16" s="313">
        <f t="shared" si="5"/>
        <v>44.12500000000001</v>
      </c>
    </row>
    <row r="17" spans="1:13" ht="15">
      <c r="A17" s="40">
        <v>13</v>
      </c>
      <c r="B17" s="37" t="s">
        <v>25</v>
      </c>
      <c r="C17" s="26" t="s">
        <v>20</v>
      </c>
      <c r="D17" s="31">
        <v>100</v>
      </c>
      <c r="E17" s="18">
        <f aca="true" t="shared" si="6" ref="E17:E23">D17/300</f>
        <v>0.3333333333333333</v>
      </c>
      <c r="F17" s="30">
        <f t="shared" si="1"/>
        <v>33.33333333333333</v>
      </c>
      <c r="G17" s="31">
        <v>30</v>
      </c>
      <c r="H17" s="4">
        <f>G17/300</f>
        <v>0.1</v>
      </c>
      <c r="I17" s="5">
        <f t="shared" si="3"/>
        <v>3</v>
      </c>
      <c r="J17" s="33">
        <v>10</v>
      </c>
      <c r="K17" s="18">
        <f>J17/300</f>
        <v>0.03333333333333333</v>
      </c>
      <c r="L17" s="30">
        <f t="shared" si="4"/>
        <v>0.3333333333333333</v>
      </c>
      <c r="M17" s="314">
        <f t="shared" si="5"/>
        <v>36.666666666666664</v>
      </c>
    </row>
    <row r="18" spans="1:13" ht="15">
      <c r="A18" s="106">
        <v>14</v>
      </c>
      <c r="B18" s="107" t="s">
        <v>31</v>
      </c>
      <c r="C18" s="117" t="s">
        <v>20</v>
      </c>
      <c r="D18" s="112">
        <v>70</v>
      </c>
      <c r="E18" s="110">
        <f t="shared" si="6"/>
        <v>0.23333333333333334</v>
      </c>
      <c r="F18" s="111">
        <f t="shared" si="1"/>
        <v>16.333333333333332</v>
      </c>
      <c r="G18" s="109">
        <v>95</v>
      </c>
      <c r="H18" s="110">
        <f>G18/600</f>
        <v>0.15833333333333333</v>
      </c>
      <c r="I18" s="113">
        <f t="shared" si="3"/>
        <v>15.041666666666666</v>
      </c>
      <c r="J18" s="114">
        <v>35</v>
      </c>
      <c r="K18" s="110">
        <f>J18/300</f>
        <v>0.11666666666666667</v>
      </c>
      <c r="L18" s="111">
        <f t="shared" si="4"/>
        <v>4.083333333333333</v>
      </c>
      <c r="M18" s="313">
        <f t="shared" si="5"/>
        <v>35.458333333333336</v>
      </c>
    </row>
    <row r="19" spans="1:13" ht="15">
      <c r="A19" s="40">
        <v>15</v>
      </c>
      <c r="B19" s="36" t="s">
        <v>45</v>
      </c>
      <c r="C19" s="27" t="s">
        <v>27</v>
      </c>
      <c r="D19" s="31">
        <v>80</v>
      </c>
      <c r="E19" s="18">
        <f t="shared" si="6"/>
        <v>0.26666666666666666</v>
      </c>
      <c r="F19" s="30">
        <f t="shared" si="1"/>
        <v>21.333333333333332</v>
      </c>
      <c r="G19" s="31">
        <v>0</v>
      </c>
      <c r="H19" s="4">
        <f>G19/300</f>
        <v>0</v>
      </c>
      <c r="I19" s="5">
        <f t="shared" si="3"/>
        <v>0</v>
      </c>
      <c r="J19" s="33">
        <v>0</v>
      </c>
      <c r="K19" s="4">
        <v>0</v>
      </c>
      <c r="L19" s="12">
        <f t="shared" si="4"/>
        <v>0</v>
      </c>
      <c r="M19" s="314">
        <f t="shared" si="5"/>
        <v>21.333333333333332</v>
      </c>
    </row>
    <row r="20" spans="1:13" ht="15">
      <c r="A20" s="106">
        <v>16</v>
      </c>
      <c r="B20" s="107" t="s">
        <v>26</v>
      </c>
      <c r="C20" s="108" t="s">
        <v>27</v>
      </c>
      <c r="D20" s="112">
        <v>55</v>
      </c>
      <c r="E20" s="110">
        <f t="shared" si="6"/>
        <v>0.18333333333333332</v>
      </c>
      <c r="F20" s="111">
        <f t="shared" si="1"/>
        <v>10.083333333333332</v>
      </c>
      <c r="G20" s="112">
        <v>35</v>
      </c>
      <c r="H20" s="110">
        <f>G20/300</f>
        <v>0.11666666666666667</v>
      </c>
      <c r="I20" s="113">
        <f t="shared" si="3"/>
        <v>4.083333333333333</v>
      </c>
      <c r="J20" s="114">
        <v>30</v>
      </c>
      <c r="K20" s="115">
        <f>J20/300</f>
        <v>0.1</v>
      </c>
      <c r="L20" s="111">
        <f t="shared" si="4"/>
        <v>3</v>
      </c>
      <c r="M20" s="313">
        <f t="shared" si="5"/>
        <v>17.166666666666664</v>
      </c>
    </row>
    <row r="21" spans="1:13" ht="15">
      <c r="A21" s="40">
        <v>17</v>
      </c>
      <c r="B21" s="36" t="s">
        <v>48</v>
      </c>
      <c r="C21" s="26" t="s">
        <v>20</v>
      </c>
      <c r="D21" s="31">
        <v>45</v>
      </c>
      <c r="E21" s="4">
        <f t="shared" si="6"/>
        <v>0.15</v>
      </c>
      <c r="F21" s="30">
        <f t="shared" si="1"/>
        <v>6.75</v>
      </c>
      <c r="G21" s="31">
        <v>25</v>
      </c>
      <c r="H21" s="18">
        <f>G21/300</f>
        <v>0.08333333333333333</v>
      </c>
      <c r="I21" s="29">
        <f t="shared" si="3"/>
        <v>2.083333333333333</v>
      </c>
      <c r="J21" s="33">
        <v>0</v>
      </c>
      <c r="K21" s="4">
        <v>0</v>
      </c>
      <c r="L21" s="12">
        <f t="shared" si="4"/>
        <v>0</v>
      </c>
      <c r="M21" s="314">
        <f t="shared" si="5"/>
        <v>8.833333333333332</v>
      </c>
    </row>
    <row r="22" spans="1:13" ht="15">
      <c r="A22" s="106">
        <v>18</v>
      </c>
      <c r="B22" s="118" t="s">
        <v>32</v>
      </c>
      <c r="C22" s="119" t="s">
        <v>33</v>
      </c>
      <c r="D22" s="112">
        <v>35</v>
      </c>
      <c r="E22" s="110">
        <f t="shared" si="6"/>
        <v>0.11666666666666667</v>
      </c>
      <c r="F22" s="111">
        <f t="shared" si="1"/>
        <v>4.083333333333333</v>
      </c>
      <c r="G22" s="120">
        <v>0</v>
      </c>
      <c r="H22" s="115">
        <f>G22/300</f>
        <v>0</v>
      </c>
      <c r="I22" s="121">
        <f t="shared" si="3"/>
        <v>0</v>
      </c>
      <c r="J22" s="114">
        <v>0</v>
      </c>
      <c r="K22" s="115">
        <f>J22/300</f>
        <v>0</v>
      </c>
      <c r="L22" s="111">
        <f t="shared" si="4"/>
        <v>0</v>
      </c>
      <c r="M22" s="313">
        <f t="shared" si="5"/>
        <v>4.083333333333333</v>
      </c>
    </row>
    <row r="23" spans="1:13" ht="15.75" thickBot="1">
      <c r="A23" s="41">
        <v>19</v>
      </c>
      <c r="B23" s="38" t="s">
        <v>42</v>
      </c>
      <c r="C23" s="28" t="s">
        <v>21</v>
      </c>
      <c r="D23" s="32">
        <v>15</v>
      </c>
      <c r="E23" s="6">
        <f t="shared" si="6"/>
        <v>0.05</v>
      </c>
      <c r="F23" s="21">
        <f t="shared" si="1"/>
        <v>0.75</v>
      </c>
      <c r="G23" s="32">
        <v>0</v>
      </c>
      <c r="H23" s="6">
        <f>G23/300</f>
        <v>0</v>
      </c>
      <c r="I23" s="7">
        <f t="shared" si="3"/>
        <v>0</v>
      </c>
      <c r="J23" s="34">
        <v>0</v>
      </c>
      <c r="K23" s="6">
        <f>J23/300</f>
        <v>0</v>
      </c>
      <c r="L23" s="13">
        <f t="shared" si="4"/>
        <v>0</v>
      </c>
      <c r="M23" s="315">
        <f t="shared" si="5"/>
        <v>0.75</v>
      </c>
    </row>
    <row r="25" ht="15.75" thickBot="1"/>
    <row r="26" spans="1:13" ht="19.5" thickBot="1">
      <c r="A26" s="135"/>
      <c r="B26" s="487" t="s">
        <v>63</v>
      </c>
      <c r="C26" s="488"/>
      <c r="D26" s="489"/>
      <c r="E26" s="1"/>
      <c r="F26" s="23" t="s">
        <v>24</v>
      </c>
      <c r="G26" s="23"/>
      <c r="H26" s="23"/>
      <c r="I26" s="23"/>
      <c r="J26" s="23"/>
      <c r="K26" s="23"/>
      <c r="L26" s="23"/>
      <c r="M26" s="23"/>
    </row>
    <row r="27" spans="1:13" ht="30.75" thickBot="1">
      <c r="A27" s="136" t="s">
        <v>50</v>
      </c>
      <c r="B27" s="136" t="s">
        <v>11</v>
      </c>
      <c r="C27" s="136" t="s">
        <v>12</v>
      </c>
      <c r="D27" s="136" t="s">
        <v>14</v>
      </c>
      <c r="E27" s="146" t="s">
        <v>23</v>
      </c>
      <c r="F27" s="22" t="s">
        <v>16</v>
      </c>
      <c r="G27" s="146" t="s">
        <v>15</v>
      </c>
      <c r="H27" s="136" t="s">
        <v>23</v>
      </c>
      <c r="I27" s="64" t="s">
        <v>16</v>
      </c>
      <c r="J27" s="147" t="s">
        <v>49</v>
      </c>
      <c r="K27" s="136" t="s">
        <v>23</v>
      </c>
      <c r="L27" s="66" t="s">
        <v>16</v>
      </c>
      <c r="M27" s="9" t="s">
        <v>17</v>
      </c>
    </row>
    <row r="28" spans="1:13" ht="15">
      <c r="A28" s="145">
        <v>1</v>
      </c>
      <c r="B28" s="72" t="s">
        <v>40</v>
      </c>
      <c r="C28" s="172" t="s">
        <v>20</v>
      </c>
      <c r="D28" s="100">
        <v>430</v>
      </c>
      <c r="E28" s="76">
        <f aca="true" t="shared" si="7" ref="E28:E36">D28/600</f>
        <v>0.7166666666666667</v>
      </c>
      <c r="F28" s="127">
        <f aca="true" t="shared" si="8" ref="F28:F44">D28*E28</f>
        <v>308.1666666666667</v>
      </c>
      <c r="G28" s="100">
        <v>320</v>
      </c>
      <c r="H28" s="76">
        <f aca="true" t="shared" si="9" ref="H28:H34">G28/600</f>
        <v>0.5333333333333333</v>
      </c>
      <c r="I28" s="123">
        <f aca="true" t="shared" si="10" ref="I28:I44">G28*H28</f>
        <v>170.66666666666666</v>
      </c>
      <c r="J28" s="102">
        <v>315</v>
      </c>
      <c r="K28" s="76">
        <f aca="true" t="shared" si="11" ref="K28:K34">J28/600</f>
        <v>0.525</v>
      </c>
      <c r="L28" s="127">
        <f aca="true" t="shared" si="12" ref="L28:L44">J28*K28</f>
        <v>165.375</v>
      </c>
      <c r="M28" s="160">
        <f aca="true" t="shared" si="13" ref="M28:M44">F28+I28+L28</f>
        <v>644.2083333333334</v>
      </c>
    </row>
    <row r="29" spans="1:13" ht="15">
      <c r="A29" s="48">
        <v>2</v>
      </c>
      <c r="B29" s="180" t="s">
        <v>30</v>
      </c>
      <c r="C29" s="182" t="s">
        <v>20</v>
      </c>
      <c r="D29" s="101">
        <v>435</v>
      </c>
      <c r="E29" s="47">
        <f t="shared" si="7"/>
        <v>0.725</v>
      </c>
      <c r="F29" s="129">
        <f t="shared" si="8"/>
        <v>315.375</v>
      </c>
      <c r="G29" s="101">
        <v>280</v>
      </c>
      <c r="H29" s="49">
        <f t="shared" si="9"/>
        <v>0.4666666666666667</v>
      </c>
      <c r="I29" s="124">
        <f t="shared" si="10"/>
        <v>130.66666666666666</v>
      </c>
      <c r="J29" s="103">
        <v>220</v>
      </c>
      <c r="K29" s="47">
        <f t="shared" si="11"/>
        <v>0.36666666666666664</v>
      </c>
      <c r="L29" s="129">
        <f t="shared" si="12"/>
        <v>80.66666666666666</v>
      </c>
      <c r="M29" s="158">
        <f t="shared" si="13"/>
        <v>526.7083333333333</v>
      </c>
    </row>
    <row r="30" spans="1:13" ht="15">
      <c r="A30" s="48">
        <v>3</v>
      </c>
      <c r="B30" s="157" t="s">
        <v>65</v>
      </c>
      <c r="C30" s="80" t="s">
        <v>20</v>
      </c>
      <c r="D30" s="101">
        <v>420</v>
      </c>
      <c r="E30" s="47">
        <f t="shared" si="7"/>
        <v>0.7</v>
      </c>
      <c r="F30" s="129">
        <f t="shared" si="8"/>
        <v>294</v>
      </c>
      <c r="G30" s="101">
        <v>275</v>
      </c>
      <c r="H30" s="49">
        <f t="shared" si="9"/>
        <v>0.4583333333333333</v>
      </c>
      <c r="I30" s="124">
        <f t="shared" si="10"/>
        <v>126.04166666666666</v>
      </c>
      <c r="J30" s="103">
        <v>210</v>
      </c>
      <c r="K30" s="49">
        <f t="shared" si="11"/>
        <v>0.35</v>
      </c>
      <c r="L30" s="129">
        <f t="shared" si="12"/>
        <v>73.5</v>
      </c>
      <c r="M30" s="158">
        <f t="shared" si="13"/>
        <v>493.54166666666663</v>
      </c>
    </row>
    <row r="31" spans="1:13" ht="15">
      <c r="A31" s="48">
        <v>4</v>
      </c>
      <c r="B31" s="43" t="s">
        <v>46</v>
      </c>
      <c r="C31" s="174" t="s">
        <v>47</v>
      </c>
      <c r="D31" s="101">
        <v>430</v>
      </c>
      <c r="E31" s="47">
        <f t="shared" si="7"/>
        <v>0.7166666666666667</v>
      </c>
      <c r="F31" s="129">
        <f t="shared" si="8"/>
        <v>308.1666666666667</v>
      </c>
      <c r="G31" s="101">
        <v>200</v>
      </c>
      <c r="H31" s="49">
        <f t="shared" si="9"/>
        <v>0.3333333333333333</v>
      </c>
      <c r="I31" s="124">
        <f t="shared" si="10"/>
        <v>66.66666666666666</v>
      </c>
      <c r="J31" s="103">
        <v>175</v>
      </c>
      <c r="K31" s="49">
        <f t="shared" si="11"/>
        <v>0.2916666666666667</v>
      </c>
      <c r="L31" s="129">
        <f t="shared" si="12"/>
        <v>51.04166666666667</v>
      </c>
      <c r="M31" s="158">
        <f t="shared" si="13"/>
        <v>425.87500000000006</v>
      </c>
    </row>
    <row r="32" spans="1:13" ht="15">
      <c r="A32" s="48">
        <v>5</v>
      </c>
      <c r="B32" s="43" t="s">
        <v>48</v>
      </c>
      <c r="C32" s="44" t="s">
        <v>20</v>
      </c>
      <c r="D32" s="101">
        <v>360</v>
      </c>
      <c r="E32" s="47">
        <f t="shared" si="7"/>
        <v>0.6</v>
      </c>
      <c r="F32" s="129">
        <f t="shared" si="8"/>
        <v>216</v>
      </c>
      <c r="G32" s="101">
        <v>290</v>
      </c>
      <c r="H32" s="49">
        <f t="shared" si="9"/>
        <v>0.48333333333333334</v>
      </c>
      <c r="I32" s="124">
        <f t="shared" si="10"/>
        <v>140.16666666666666</v>
      </c>
      <c r="J32" s="103">
        <v>90</v>
      </c>
      <c r="K32" s="49">
        <f t="shared" si="11"/>
        <v>0.15</v>
      </c>
      <c r="L32" s="129">
        <f t="shared" si="12"/>
        <v>13.5</v>
      </c>
      <c r="M32" s="158">
        <f t="shared" si="13"/>
        <v>369.66666666666663</v>
      </c>
    </row>
    <row r="33" spans="1:13" ht="15">
      <c r="A33" s="48">
        <v>6</v>
      </c>
      <c r="B33" s="43" t="s">
        <v>39</v>
      </c>
      <c r="C33" s="44" t="s">
        <v>20</v>
      </c>
      <c r="D33" s="101">
        <v>380</v>
      </c>
      <c r="E33" s="47">
        <f t="shared" si="7"/>
        <v>0.6333333333333333</v>
      </c>
      <c r="F33" s="129">
        <f t="shared" si="8"/>
        <v>240.66666666666666</v>
      </c>
      <c r="G33" s="101">
        <v>170</v>
      </c>
      <c r="H33" s="49">
        <f t="shared" si="9"/>
        <v>0.2833333333333333</v>
      </c>
      <c r="I33" s="124">
        <f t="shared" si="10"/>
        <v>48.166666666666664</v>
      </c>
      <c r="J33" s="103">
        <v>125</v>
      </c>
      <c r="K33" s="49">
        <f t="shared" si="11"/>
        <v>0.20833333333333334</v>
      </c>
      <c r="L33" s="129">
        <f t="shared" si="12"/>
        <v>26.041666666666668</v>
      </c>
      <c r="M33" s="158">
        <f t="shared" si="13"/>
        <v>314.875</v>
      </c>
    </row>
    <row r="34" spans="1:13" ht="15">
      <c r="A34" s="48">
        <v>7</v>
      </c>
      <c r="B34" s="43" t="s">
        <v>31</v>
      </c>
      <c r="C34" s="44" t="s">
        <v>20</v>
      </c>
      <c r="D34" s="101">
        <v>320</v>
      </c>
      <c r="E34" s="49">
        <f t="shared" si="7"/>
        <v>0.5333333333333333</v>
      </c>
      <c r="F34" s="129">
        <f t="shared" si="8"/>
        <v>170.66666666666666</v>
      </c>
      <c r="G34" s="101">
        <v>135</v>
      </c>
      <c r="H34" s="49">
        <f t="shared" si="9"/>
        <v>0.225</v>
      </c>
      <c r="I34" s="124">
        <f t="shared" si="10"/>
        <v>30.375</v>
      </c>
      <c r="J34" s="103">
        <v>65</v>
      </c>
      <c r="K34" s="49">
        <f t="shared" si="11"/>
        <v>0.10833333333333334</v>
      </c>
      <c r="L34" s="129">
        <f t="shared" si="12"/>
        <v>7.041666666666667</v>
      </c>
      <c r="M34" s="158">
        <f t="shared" si="13"/>
        <v>208.08333333333331</v>
      </c>
    </row>
    <row r="35" spans="1:13" ht="15">
      <c r="A35" s="48">
        <v>8</v>
      </c>
      <c r="B35" s="43" t="s">
        <v>26</v>
      </c>
      <c r="C35" s="174" t="s">
        <v>27</v>
      </c>
      <c r="D35" s="104">
        <v>325</v>
      </c>
      <c r="E35" s="49">
        <f t="shared" si="7"/>
        <v>0.5416666666666666</v>
      </c>
      <c r="F35" s="162">
        <f t="shared" si="8"/>
        <v>176.04166666666666</v>
      </c>
      <c r="G35" s="196">
        <v>35</v>
      </c>
      <c r="H35" s="57">
        <f>G35/300</f>
        <v>0.11666666666666667</v>
      </c>
      <c r="I35" s="165">
        <f t="shared" si="10"/>
        <v>4.083333333333333</v>
      </c>
      <c r="J35" s="59">
        <v>40</v>
      </c>
      <c r="K35" s="49">
        <f>J35/300</f>
        <v>0.13333333333333333</v>
      </c>
      <c r="L35" s="162">
        <f t="shared" si="12"/>
        <v>5.333333333333333</v>
      </c>
      <c r="M35" s="166">
        <f t="shared" si="13"/>
        <v>185.45833333333334</v>
      </c>
    </row>
    <row r="36" spans="1:13" ht="15">
      <c r="A36" s="48">
        <v>9</v>
      </c>
      <c r="B36" s="43" t="s">
        <v>66</v>
      </c>
      <c r="C36" s="60" t="s">
        <v>57</v>
      </c>
      <c r="D36" s="101">
        <v>275</v>
      </c>
      <c r="E36" s="49">
        <f t="shared" si="7"/>
        <v>0.4583333333333333</v>
      </c>
      <c r="F36" s="131">
        <f t="shared" si="8"/>
        <v>126.04166666666666</v>
      </c>
      <c r="G36" s="101">
        <v>125</v>
      </c>
      <c r="H36" s="49">
        <f>G36/600</f>
        <v>0.20833333333333334</v>
      </c>
      <c r="I36" s="125">
        <f t="shared" si="10"/>
        <v>26.041666666666668</v>
      </c>
      <c r="J36" s="194">
        <v>15</v>
      </c>
      <c r="K36" s="49">
        <f>J36/300</f>
        <v>0.05</v>
      </c>
      <c r="L36" s="131">
        <f t="shared" si="12"/>
        <v>0.75</v>
      </c>
      <c r="M36" s="158">
        <f t="shared" si="13"/>
        <v>152.83333333333331</v>
      </c>
    </row>
    <row r="37" spans="1:13" ht="15">
      <c r="A37" s="48">
        <v>10</v>
      </c>
      <c r="B37" s="43" t="s">
        <v>34</v>
      </c>
      <c r="C37" s="60" t="s">
        <v>20</v>
      </c>
      <c r="D37" s="134">
        <v>110</v>
      </c>
      <c r="E37" s="49">
        <f>D37/300</f>
        <v>0.36666666666666664</v>
      </c>
      <c r="F37" s="131">
        <f t="shared" si="8"/>
        <v>40.33333333333333</v>
      </c>
      <c r="G37" s="101">
        <v>210</v>
      </c>
      <c r="H37" s="49">
        <f>G37/600</f>
        <v>0.35</v>
      </c>
      <c r="I37" s="125">
        <f t="shared" si="10"/>
        <v>73.5</v>
      </c>
      <c r="J37" s="105">
        <v>85</v>
      </c>
      <c r="K37" s="49">
        <f>J37/600</f>
        <v>0.14166666666666666</v>
      </c>
      <c r="L37" s="131">
        <f t="shared" si="12"/>
        <v>12.041666666666666</v>
      </c>
      <c r="M37" s="158">
        <f t="shared" si="13"/>
        <v>125.875</v>
      </c>
    </row>
    <row r="38" spans="1:13" ht="15">
      <c r="A38" s="140">
        <v>11</v>
      </c>
      <c r="B38" s="68" t="s">
        <v>37</v>
      </c>
      <c r="C38" s="69" t="s">
        <v>20</v>
      </c>
      <c r="D38" s="183">
        <v>175</v>
      </c>
      <c r="E38" s="184">
        <f>D38/600</f>
        <v>0.2916666666666667</v>
      </c>
      <c r="F38" s="185">
        <f t="shared" si="8"/>
        <v>51.04166666666667</v>
      </c>
      <c r="G38" s="183">
        <v>185</v>
      </c>
      <c r="H38" s="184">
        <f>G38/600</f>
        <v>0.30833333333333335</v>
      </c>
      <c r="I38" s="186">
        <f t="shared" si="10"/>
        <v>57.04166666666667</v>
      </c>
      <c r="J38" s="187">
        <v>25</v>
      </c>
      <c r="K38" s="184">
        <f aca="true" t="shared" si="14" ref="K38:K44">J38/300</f>
        <v>0.08333333333333333</v>
      </c>
      <c r="L38" s="185">
        <f t="shared" si="12"/>
        <v>2.083333333333333</v>
      </c>
      <c r="M38" s="188">
        <f t="shared" si="13"/>
        <v>110.16666666666667</v>
      </c>
    </row>
    <row r="39" spans="1:13" ht="15">
      <c r="A39" s="141">
        <v>12</v>
      </c>
      <c r="B39" s="118" t="s">
        <v>69</v>
      </c>
      <c r="C39" s="119" t="s">
        <v>27</v>
      </c>
      <c r="D39" s="112">
        <v>125</v>
      </c>
      <c r="E39" s="110">
        <f aca="true" t="shared" si="15" ref="E39:E44">D39/300</f>
        <v>0.4166666666666667</v>
      </c>
      <c r="F39" s="163">
        <f t="shared" si="8"/>
        <v>52.083333333333336</v>
      </c>
      <c r="G39" s="112">
        <v>120</v>
      </c>
      <c r="H39" s="110">
        <f aca="true" t="shared" si="16" ref="H39:H44">G39/300</f>
        <v>0.4</v>
      </c>
      <c r="I39" s="164">
        <f t="shared" si="10"/>
        <v>48</v>
      </c>
      <c r="J39" s="114">
        <v>0</v>
      </c>
      <c r="K39" s="110">
        <f t="shared" si="14"/>
        <v>0</v>
      </c>
      <c r="L39" s="163">
        <f t="shared" si="12"/>
        <v>0</v>
      </c>
      <c r="M39" s="161">
        <f t="shared" si="13"/>
        <v>100.08333333333334</v>
      </c>
    </row>
    <row r="40" spans="1:13" ht="15">
      <c r="A40" s="139">
        <v>13</v>
      </c>
      <c r="B40" s="168" t="s">
        <v>38</v>
      </c>
      <c r="C40" s="169" t="s">
        <v>22</v>
      </c>
      <c r="D40" s="189">
        <v>100</v>
      </c>
      <c r="E40" s="190">
        <f t="shared" si="15"/>
        <v>0.3333333333333333</v>
      </c>
      <c r="F40" s="191">
        <f t="shared" si="8"/>
        <v>33.33333333333333</v>
      </c>
      <c r="G40" s="193">
        <v>70</v>
      </c>
      <c r="H40" s="190">
        <f t="shared" si="16"/>
        <v>0.23333333333333334</v>
      </c>
      <c r="I40" s="192">
        <f t="shared" si="10"/>
        <v>16.333333333333332</v>
      </c>
      <c r="J40" s="198">
        <v>45</v>
      </c>
      <c r="K40" s="190">
        <f t="shared" si="14"/>
        <v>0.15</v>
      </c>
      <c r="L40" s="191">
        <f t="shared" si="12"/>
        <v>6.75</v>
      </c>
      <c r="M40" s="159">
        <f t="shared" si="13"/>
        <v>56.41666666666666</v>
      </c>
    </row>
    <row r="41" spans="1:13" ht="15">
      <c r="A41" s="141">
        <v>14</v>
      </c>
      <c r="B41" s="107" t="s">
        <v>43</v>
      </c>
      <c r="C41" s="171" t="s">
        <v>44</v>
      </c>
      <c r="D41" s="179">
        <v>105</v>
      </c>
      <c r="E41" s="110">
        <f t="shared" si="15"/>
        <v>0.35</v>
      </c>
      <c r="F41" s="163">
        <f t="shared" si="8"/>
        <v>36.75</v>
      </c>
      <c r="G41" s="179">
        <v>50</v>
      </c>
      <c r="H41" s="110">
        <f t="shared" si="16"/>
        <v>0.16666666666666666</v>
      </c>
      <c r="I41" s="164">
        <f t="shared" si="10"/>
        <v>8.333333333333332</v>
      </c>
      <c r="J41" s="197">
        <v>45</v>
      </c>
      <c r="K41" s="110">
        <f t="shared" si="14"/>
        <v>0.15</v>
      </c>
      <c r="L41" s="163">
        <f t="shared" si="12"/>
        <v>6.75</v>
      </c>
      <c r="M41" s="161">
        <f t="shared" si="13"/>
        <v>51.83333333333333</v>
      </c>
    </row>
    <row r="42" spans="1:13" ht="15">
      <c r="A42" s="139">
        <v>15</v>
      </c>
      <c r="B42" s="168" t="s">
        <v>67</v>
      </c>
      <c r="C42" s="26" t="s">
        <v>57</v>
      </c>
      <c r="D42" s="189">
        <v>80</v>
      </c>
      <c r="E42" s="190">
        <f t="shared" si="15"/>
        <v>0.26666666666666666</v>
      </c>
      <c r="F42" s="191">
        <f t="shared" si="8"/>
        <v>21.333333333333332</v>
      </c>
      <c r="G42" s="193">
        <v>0</v>
      </c>
      <c r="H42" s="190">
        <f t="shared" si="16"/>
        <v>0</v>
      </c>
      <c r="I42" s="192">
        <f t="shared" si="10"/>
        <v>0</v>
      </c>
      <c r="J42" s="195">
        <v>0</v>
      </c>
      <c r="K42" s="190">
        <f t="shared" si="14"/>
        <v>0</v>
      </c>
      <c r="L42" s="191">
        <f t="shared" si="12"/>
        <v>0</v>
      </c>
      <c r="M42" s="159">
        <f t="shared" si="13"/>
        <v>21.333333333333332</v>
      </c>
    </row>
    <row r="43" spans="1:13" ht="15">
      <c r="A43" s="170">
        <v>16</v>
      </c>
      <c r="B43" s="118" t="s">
        <v>32</v>
      </c>
      <c r="C43" s="119" t="s">
        <v>33</v>
      </c>
      <c r="D43" s="112">
        <v>65</v>
      </c>
      <c r="E43" s="110">
        <f t="shared" si="15"/>
        <v>0.21666666666666667</v>
      </c>
      <c r="F43" s="163">
        <f t="shared" si="8"/>
        <v>14.083333333333334</v>
      </c>
      <c r="G43" s="112">
        <v>0</v>
      </c>
      <c r="H43" s="110">
        <f t="shared" si="16"/>
        <v>0</v>
      </c>
      <c r="I43" s="164">
        <f t="shared" si="10"/>
        <v>0</v>
      </c>
      <c r="J43" s="114">
        <v>0</v>
      </c>
      <c r="K43" s="110">
        <f t="shared" si="14"/>
        <v>0</v>
      </c>
      <c r="L43" s="163">
        <f t="shared" si="12"/>
        <v>0</v>
      </c>
      <c r="M43" s="161">
        <f t="shared" si="13"/>
        <v>14.083333333333334</v>
      </c>
    </row>
    <row r="44" spans="1:13" ht="15.75" thickBot="1">
      <c r="A44" s="175">
        <v>17</v>
      </c>
      <c r="B44" s="173" t="s">
        <v>68</v>
      </c>
      <c r="C44" s="181" t="s">
        <v>20</v>
      </c>
      <c r="D44" s="176">
        <v>35</v>
      </c>
      <c r="E44" s="87">
        <f t="shared" si="15"/>
        <v>0.11666666666666667</v>
      </c>
      <c r="F44" s="126">
        <f t="shared" si="8"/>
        <v>4.083333333333333</v>
      </c>
      <c r="G44" s="177">
        <v>0</v>
      </c>
      <c r="H44" s="87">
        <f t="shared" si="16"/>
        <v>0</v>
      </c>
      <c r="I44" s="126">
        <f t="shared" si="10"/>
        <v>0</v>
      </c>
      <c r="J44" s="177">
        <v>0</v>
      </c>
      <c r="K44" s="87">
        <f t="shared" si="14"/>
        <v>0</v>
      </c>
      <c r="L44" s="132">
        <f t="shared" si="12"/>
        <v>0</v>
      </c>
      <c r="M44" s="178">
        <f t="shared" si="13"/>
        <v>4.083333333333333</v>
      </c>
    </row>
    <row r="46" ht="15.75" thickBot="1"/>
    <row r="47" spans="1:13" ht="19.5" thickBot="1">
      <c r="A47" s="135"/>
      <c r="B47" s="487" t="s">
        <v>70</v>
      </c>
      <c r="C47" s="488"/>
      <c r="D47" s="489"/>
      <c r="E47" s="1"/>
      <c r="F47" s="23" t="s">
        <v>24</v>
      </c>
      <c r="G47" s="23"/>
      <c r="H47" s="23"/>
      <c r="I47" s="23"/>
      <c r="J47" s="23"/>
      <c r="K47" s="23"/>
      <c r="L47" s="23"/>
      <c r="M47" s="23"/>
    </row>
    <row r="48" spans="1:13" ht="30.75" thickBot="1">
      <c r="A48" s="136" t="s">
        <v>50</v>
      </c>
      <c r="B48" s="136" t="s">
        <v>11</v>
      </c>
      <c r="C48" s="136" t="s">
        <v>12</v>
      </c>
      <c r="D48" s="136" t="s">
        <v>14</v>
      </c>
      <c r="E48" s="146" t="s">
        <v>23</v>
      </c>
      <c r="F48" s="22" t="s">
        <v>16</v>
      </c>
      <c r="G48" s="146" t="s">
        <v>15</v>
      </c>
      <c r="H48" s="136" t="s">
        <v>23</v>
      </c>
      <c r="I48" s="64" t="s">
        <v>16</v>
      </c>
      <c r="J48" s="147" t="s">
        <v>49</v>
      </c>
      <c r="K48" s="136" t="s">
        <v>23</v>
      </c>
      <c r="L48" s="66" t="s">
        <v>16</v>
      </c>
      <c r="M48" s="9" t="s">
        <v>17</v>
      </c>
    </row>
    <row r="49" spans="1:13" ht="15">
      <c r="A49" s="145">
        <v>1</v>
      </c>
      <c r="B49" s="72" t="s">
        <v>40</v>
      </c>
      <c r="C49" s="172" t="s">
        <v>20</v>
      </c>
      <c r="D49" s="100">
        <v>485</v>
      </c>
      <c r="E49" s="76">
        <f aca="true" t="shared" si="17" ref="E49:E58">D49/600</f>
        <v>0.8083333333333333</v>
      </c>
      <c r="F49" s="127">
        <f aca="true" t="shared" si="18" ref="F49:F62">D49*E49</f>
        <v>392.0416666666667</v>
      </c>
      <c r="G49" s="100">
        <v>365</v>
      </c>
      <c r="H49" s="76">
        <f aca="true" t="shared" si="19" ref="H49:H56">G49/600</f>
        <v>0.6083333333333333</v>
      </c>
      <c r="I49" s="123">
        <f aca="true" t="shared" si="20" ref="I49:I62">G49*H49</f>
        <v>222.04166666666666</v>
      </c>
      <c r="J49" s="102">
        <v>290</v>
      </c>
      <c r="K49" s="76">
        <f aca="true" t="shared" si="21" ref="K49:K55">J49/600</f>
        <v>0.48333333333333334</v>
      </c>
      <c r="L49" s="127">
        <f aca="true" t="shared" si="22" ref="L49:L62">J49*K49</f>
        <v>140.16666666666666</v>
      </c>
      <c r="M49" s="265">
        <f aca="true" t="shared" si="23" ref="M49:M62">F49+I49+L49</f>
        <v>754.25</v>
      </c>
    </row>
    <row r="50" spans="1:13" ht="15">
      <c r="A50" s="48">
        <v>2</v>
      </c>
      <c r="B50" s="43" t="s">
        <v>65</v>
      </c>
      <c r="C50" s="254" t="s">
        <v>20</v>
      </c>
      <c r="D50" s="101">
        <v>450</v>
      </c>
      <c r="E50" s="47">
        <f t="shared" si="17"/>
        <v>0.75</v>
      </c>
      <c r="F50" s="129">
        <f t="shared" si="18"/>
        <v>337.5</v>
      </c>
      <c r="G50" s="101">
        <v>465</v>
      </c>
      <c r="H50" s="49">
        <f t="shared" si="19"/>
        <v>0.775</v>
      </c>
      <c r="I50" s="124">
        <f t="shared" si="20"/>
        <v>360.375</v>
      </c>
      <c r="J50" s="103">
        <v>155</v>
      </c>
      <c r="K50" s="47">
        <f t="shared" si="21"/>
        <v>0.25833333333333336</v>
      </c>
      <c r="L50" s="129">
        <f t="shared" si="22"/>
        <v>40.04166666666667</v>
      </c>
      <c r="M50" s="266">
        <f t="shared" si="23"/>
        <v>737.9166666666666</v>
      </c>
    </row>
    <row r="51" spans="1:13" ht="15">
      <c r="A51" s="48">
        <v>3</v>
      </c>
      <c r="B51" s="43" t="s">
        <v>74</v>
      </c>
      <c r="C51" s="247" t="s">
        <v>75</v>
      </c>
      <c r="D51" s="101">
        <v>470</v>
      </c>
      <c r="E51" s="47">
        <f t="shared" si="17"/>
        <v>0.7833333333333333</v>
      </c>
      <c r="F51" s="129">
        <f t="shared" si="18"/>
        <v>368.1666666666667</v>
      </c>
      <c r="G51" s="101">
        <v>295</v>
      </c>
      <c r="H51" s="49">
        <f t="shared" si="19"/>
        <v>0.49166666666666664</v>
      </c>
      <c r="I51" s="124">
        <f t="shared" si="20"/>
        <v>145.04166666666666</v>
      </c>
      <c r="J51" s="103">
        <v>145</v>
      </c>
      <c r="K51" s="49">
        <f t="shared" si="21"/>
        <v>0.24166666666666667</v>
      </c>
      <c r="L51" s="129">
        <f t="shared" si="22"/>
        <v>35.041666666666664</v>
      </c>
      <c r="M51" s="266">
        <f t="shared" si="23"/>
        <v>548.25</v>
      </c>
    </row>
    <row r="52" spans="1:13" ht="15">
      <c r="A52" s="48">
        <v>4</v>
      </c>
      <c r="B52" s="43" t="s">
        <v>39</v>
      </c>
      <c r="C52" s="255" t="s">
        <v>20</v>
      </c>
      <c r="D52" s="101">
        <v>445</v>
      </c>
      <c r="E52" s="47">
        <f t="shared" si="17"/>
        <v>0.7416666666666667</v>
      </c>
      <c r="F52" s="129">
        <f t="shared" si="18"/>
        <v>330.0416666666667</v>
      </c>
      <c r="G52" s="101">
        <v>295</v>
      </c>
      <c r="H52" s="49">
        <f t="shared" si="19"/>
        <v>0.49166666666666664</v>
      </c>
      <c r="I52" s="124">
        <f t="shared" si="20"/>
        <v>145.04166666666666</v>
      </c>
      <c r="J52" s="103">
        <v>175</v>
      </c>
      <c r="K52" s="49">
        <f t="shared" si="21"/>
        <v>0.2916666666666667</v>
      </c>
      <c r="L52" s="129">
        <f t="shared" si="22"/>
        <v>51.04166666666667</v>
      </c>
      <c r="M52" s="266">
        <f t="shared" si="23"/>
        <v>526.125</v>
      </c>
    </row>
    <row r="53" spans="1:13" ht="15">
      <c r="A53" s="48">
        <v>5</v>
      </c>
      <c r="B53" s="43" t="s">
        <v>48</v>
      </c>
      <c r="C53" s="235" t="s">
        <v>20</v>
      </c>
      <c r="D53" s="101">
        <v>365</v>
      </c>
      <c r="E53" s="47">
        <f t="shared" si="17"/>
        <v>0.6083333333333333</v>
      </c>
      <c r="F53" s="129">
        <f t="shared" si="18"/>
        <v>222.04166666666666</v>
      </c>
      <c r="G53" s="101">
        <v>330</v>
      </c>
      <c r="H53" s="49">
        <f t="shared" si="19"/>
        <v>0.55</v>
      </c>
      <c r="I53" s="124">
        <f t="shared" si="20"/>
        <v>181.50000000000003</v>
      </c>
      <c r="J53" s="103">
        <v>235</v>
      </c>
      <c r="K53" s="49">
        <f t="shared" si="21"/>
        <v>0.39166666666666666</v>
      </c>
      <c r="L53" s="129">
        <f t="shared" si="22"/>
        <v>92.04166666666667</v>
      </c>
      <c r="M53" s="266">
        <f t="shared" si="23"/>
        <v>495.58333333333337</v>
      </c>
    </row>
    <row r="54" spans="1:13" ht="15">
      <c r="A54" s="48">
        <v>6</v>
      </c>
      <c r="B54" s="43" t="s">
        <v>46</v>
      </c>
      <c r="C54" s="174" t="s">
        <v>47</v>
      </c>
      <c r="D54" s="101">
        <v>390</v>
      </c>
      <c r="E54" s="47">
        <f t="shared" si="17"/>
        <v>0.65</v>
      </c>
      <c r="F54" s="129">
        <f t="shared" si="18"/>
        <v>253.5</v>
      </c>
      <c r="G54" s="101">
        <v>325</v>
      </c>
      <c r="H54" s="49">
        <f t="shared" si="19"/>
        <v>0.5416666666666666</v>
      </c>
      <c r="I54" s="124">
        <f t="shared" si="20"/>
        <v>176.04166666666666</v>
      </c>
      <c r="J54" s="103">
        <v>110</v>
      </c>
      <c r="K54" s="49">
        <f t="shared" si="21"/>
        <v>0.18333333333333332</v>
      </c>
      <c r="L54" s="129">
        <f t="shared" si="22"/>
        <v>20.166666666666664</v>
      </c>
      <c r="M54" s="266">
        <f t="shared" si="23"/>
        <v>449.7083333333333</v>
      </c>
    </row>
    <row r="55" spans="1:13" ht="15">
      <c r="A55" s="48">
        <v>7</v>
      </c>
      <c r="B55" s="43" t="s">
        <v>37</v>
      </c>
      <c r="C55" s="235" t="s">
        <v>20</v>
      </c>
      <c r="D55" s="101">
        <v>320</v>
      </c>
      <c r="E55" s="49">
        <f t="shared" si="17"/>
        <v>0.5333333333333333</v>
      </c>
      <c r="F55" s="129">
        <f t="shared" si="18"/>
        <v>170.66666666666666</v>
      </c>
      <c r="G55" s="101">
        <v>145</v>
      </c>
      <c r="H55" s="49">
        <f t="shared" si="19"/>
        <v>0.24166666666666667</v>
      </c>
      <c r="I55" s="124">
        <f t="shared" si="20"/>
        <v>35.041666666666664</v>
      </c>
      <c r="J55" s="103">
        <v>130</v>
      </c>
      <c r="K55" s="49">
        <f t="shared" si="21"/>
        <v>0.21666666666666667</v>
      </c>
      <c r="L55" s="129">
        <f t="shared" si="22"/>
        <v>28.166666666666668</v>
      </c>
      <c r="M55" s="266">
        <f t="shared" si="23"/>
        <v>233.87499999999997</v>
      </c>
    </row>
    <row r="56" spans="1:13" ht="15">
      <c r="A56" s="48">
        <v>8</v>
      </c>
      <c r="B56" s="43" t="s">
        <v>34</v>
      </c>
      <c r="C56" s="235" t="s">
        <v>20</v>
      </c>
      <c r="D56" s="104">
        <v>230</v>
      </c>
      <c r="E56" s="49">
        <f t="shared" si="17"/>
        <v>0.38333333333333336</v>
      </c>
      <c r="F56" s="162">
        <f t="shared" si="18"/>
        <v>88.16666666666667</v>
      </c>
      <c r="G56" s="104">
        <v>250</v>
      </c>
      <c r="H56" s="57">
        <f t="shared" si="19"/>
        <v>0.4166666666666667</v>
      </c>
      <c r="I56" s="165">
        <f t="shared" si="20"/>
        <v>104.16666666666667</v>
      </c>
      <c r="J56" s="271">
        <v>5</v>
      </c>
      <c r="K56" s="49">
        <f>J56/300</f>
        <v>0.016666666666666666</v>
      </c>
      <c r="L56" s="162">
        <f t="shared" si="22"/>
        <v>0.08333333333333333</v>
      </c>
      <c r="M56" s="267">
        <f t="shared" si="23"/>
        <v>192.41666666666669</v>
      </c>
    </row>
    <row r="57" spans="1:13" ht="15">
      <c r="A57" s="48">
        <v>9</v>
      </c>
      <c r="B57" s="43" t="s">
        <v>26</v>
      </c>
      <c r="C57" s="97" t="s">
        <v>27</v>
      </c>
      <c r="D57" s="101">
        <v>225</v>
      </c>
      <c r="E57" s="49">
        <f t="shared" si="17"/>
        <v>0.375</v>
      </c>
      <c r="F57" s="131">
        <f t="shared" si="18"/>
        <v>84.375</v>
      </c>
      <c r="G57" s="134">
        <v>55</v>
      </c>
      <c r="H57" s="49">
        <f>G57/300</f>
        <v>0.18333333333333332</v>
      </c>
      <c r="I57" s="125">
        <f t="shared" si="20"/>
        <v>10.083333333333332</v>
      </c>
      <c r="J57" s="105">
        <v>190</v>
      </c>
      <c r="K57" s="49">
        <f>J57/600</f>
        <v>0.31666666666666665</v>
      </c>
      <c r="L57" s="131">
        <f t="shared" si="22"/>
        <v>60.166666666666664</v>
      </c>
      <c r="M57" s="266">
        <f t="shared" si="23"/>
        <v>154.625</v>
      </c>
    </row>
    <row r="58" spans="1:13" ht="15">
      <c r="A58" s="48">
        <v>10</v>
      </c>
      <c r="B58" s="43" t="s">
        <v>41</v>
      </c>
      <c r="C58" s="60" t="s">
        <v>20</v>
      </c>
      <c r="D58" s="101">
        <v>90</v>
      </c>
      <c r="E58" s="49">
        <f t="shared" si="17"/>
        <v>0.15</v>
      </c>
      <c r="F58" s="131">
        <f t="shared" si="18"/>
        <v>13.5</v>
      </c>
      <c r="G58" s="101">
        <v>195</v>
      </c>
      <c r="H58" s="49">
        <f>G58/600</f>
        <v>0.325</v>
      </c>
      <c r="I58" s="125">
        <f t="shared" si="20"/>
        <v>63.375</v>
      </c>
      <c r="J58" s="105">
        <v>100</v>
      </c>
      <c r="K58" s="49">
        <f>J58/600</f>
        <v>0.16666666666666666</v>
      </c>
      <c r="L58" s="131">
        <f t="shared" si="22"/>
        <v>16.666666666666664</v>
      </c>
      <c r="M58" s="266">
        <f t="shared" si="23"/>
        <v>93.54166666666666</v>
      </c>
    </row>
    <row r="59" spans="1:13" ht="15">
      <c r="A59" s="253">
        <v>11</v>
      </c>
      <c r="B59" s="68" t="s">
        <v>38</v>
      </c>
      <c r="C59" s="69" t="s">
        <v>22</v>
      </c>
      <c r="D59" s="272">
        <v>140</v>
      </c>
      <c r="E59" s="184">
        <f>D59/300</f>
        <v>0.4666666666666667</v>
      </c>
      <c r="F59" s="185">
        <f t="shared" si="18"/>
        <v>65.33333333333333</v>
      </c>
      <c r="G59" s="273">
        <v>40</v>
      </c>
      <c r="H59" s="184">
        <f>G59/300</f>
        <v>0.13333333333333333</v>
      </c>
      <c r="I59" s="186">
        <f t="shared" si="20"/>
        <v>5.333333333333333</v>
      </c>
      <c r="J59" s="274">
        <v>-20</v>
      </c>
      <c r="K59" s="184">
        <f>J59/300</f>
        <v>-0.06666666666666667</v>
      </c>
      <c r="L59" s="185">
        <f t="shared" si="22"/>
        <v>1.3333333333333333</v>
      </c>
      <c r="M59" s="275">
        <f t="shared" si="23"/>
        <v>71.99999999999999</v>
      </c>
    </row>
    <row r="60" spans="1:13" ht="15">
      <c r="A60" s="170">
        <v>12</v>
      </c>
      <c r="B60" s="118" t="s">
        <v>69</v>
      </c>
      <c r="C60" s="117" t="s">
        <v>27</v>
      </c>
      <c r="D60" s="112">
        <v>75</v>
      </c>
      <c r="E60" s="110">
        <f>D60/300</f>
        <v>0.25</v>
      </c>
      <c r="F60" s="163">
        <f t="shared" si="18"/>
        <v>18.75</v>
      </c>
      <c r="G60" s="109">
        <v>155</v>
      </c>
      <c r="H60" s="110">
        <f>G60/600</f>
        <v>0.25833333333333336</v>
      </c>
      <c r="I60" s="164">
        <f t="shared" si="20"/>
        <v>40.04166666666667</v>
      </c>
      <c r="J60" s="250">
        <v>65</v>
      </c>
      <c r="K60" s="110">
        <f>J60/600</f>
        <v>0.10833333333333334</v>
      </c>
      <c r="L60" s="163">
        <f t="shared" si="22"/>
        <v>7.041666666666667</v>
      </c>
      <c r="M60" s="268">
        <f t="shared" si="23"/>
        <v>65.83333333333334</v>
      </c>
    </row>
    <row r="61" spans="1:13" ht="15">
      <c r="A61" s="139">
        <v>13</v>
      </c>
      <c r="B61" s="251" t="s">
        <v>32</v>
      </c>
      <c r="C61" s="26" t="s">
        <v>108</v>
      </c>
      <c r="D61" s="31">
        <v>105</v>
      </c>
      <c r="E61" s="18">
        <f>D61/300</f>
        <v>0.35</v>
      </c>
      <c r="F61" s="248">
        <f t="shared" si="18"/>
        <v>36.75</v>
      </c>
      <c r="G61" s="31">
        <v>80</v>
      </c>
      <c r="H61" s="18">
        <f>G61/300</f>
        <v>0.26666666666666666</v>
      </c>
      <c r="I61" s="249">
        <f t="shared" si="20"/>
        <v>21.333333333333332</v>
      </c>
      <c r="J61" s="33">
        <v>-15</v>
      </c>
      <c r="K61" s="18">
        <f>J61/300</f>
        <v>-0.05</v>
      </c>
      <c r="L61" s="248">
        <f t="shared" si="22"/>
        <v>0.75</v>
      </c>
      <c r="M61" s="269">
        <f t="shared" si="23"/>
        <v>58.83333333333333</v>
      </c>
    </row>
    <row r="62" spans="1:13" ht="15.75" thickBot="1">
      <c r="A62" s="256">
        <v>14</v>
      </c>
      <c r="B62" s="257" t="s">
        <v>76</v>
      </c>
      <c r="C62" s="258" t="s">
        <v>20</v>
      </c>
      <c r="D62" s="259">
        <v>65</v>
      </c>
      <c r="E62" s="260">
        <f>D62/300</f>
        <v>0.21666666666666667</v>
      </c>
      <c r="F62" s="261">
        <f t="shared" si="18"/>
        <v>14.083333333333334</v>
      </c>
      <c r="G62" s="262"/>
      <c r="H62" s="260"/>
      <c r="I62" s="263">
        <f t="shared" si="20"/>
        <v>0</v>
      </c>
      <c r="J62" s="264"/>
      <c r="K62" s="260"/>
      <c r="L62" s="261">
        <f t="shared" si="22"/>
        <v>0</v>
      </c>
      <c r="M62" s="270">
        <f t="shared" si="23"/>
        <v>14.083333333333334</v>
      </c>
    </row>
    <row r="64" ht="15.75" thickBot="1"/>
    <row r="65" spans="1:13" ht="19.5" thickBot="1">
      <c r="A65" s="135"/>
      <c r="B65" s="487" t="s">
        <v>79</v>
      </c>
      <c r="C65" s="488"/>
      <c r="D65" s="489"/>
      <c r="E65" s="1"/>
      <c r="F65" s="23" t="s">
        <v>24</v>
      </c>
      <c r="G65" s="23"/>
      <c r="H65" s="23"/>
      <c r="I65" s="23"/>
      <c r="J65" s="23"/>
      <c r="K65" s="23"/>
      <c r="L65" s="23"/>
      <c r="M65" s="23"/>
    </row>
    <row r="66" spans="1:13" ht="30.75" thickBot="1">
      <c r="A66" s="136" t="s">
        <v>50</v>
      </c>
      <c r="B66" s="136" t="s">
        <v>11</v>
      </c>
      <c r="C66" s="136" t="s">
        <v>12</v>
      </c>
      <c r="D66" s="136" t="s">
        <v>14</v>
      </c>
      <c r="E66" s="146" t="s">
        <v>23</v>
      </c>
      <c r="F66" s="22" t="s">
        <v>16</v>
      </c>
      <c r="G66" s="146" t="s">
        <v>15</v>
      </c>
      <c r="H66" s="136" t="s">
        <v>23</v>
      </c>
      <c r="I66" s="64" t="s">
        <v>16</v>
      </c>
      <c r="J66" s="147" t="s">
        <v>49</v>
      </c>
      <c r="K66" s="136" t="s">
        <v>23</v>
      </c>
      <c r="L66" s="66" t="s">
        <v>16</v>
      </c>
      <c r="M66" s="9" t="s">
        <v>17</v>
      </c>
    </row>
    <row r="67" spans="1:13" ht="15">
      <c r="A67" s="145">
        <v>1</v>
      </c>
      <c r="B67" s="72" t="s">
        <v>81</v>
      </c>
      <c r="C67" s="172" t="s">
        <v>100</v>
      </c>
      <c r="D67" s="100">
        <v>475</v>
      </c>
      <c r="E67" s="76">
        <f>D67/600</f>
        <v>0.7916666666666666</v>
      </c>
      <c r="F67" s="127">
        <f aca="true" t="shared" si="24" ref="F67:F89">D67*E67</f>
        <v>376.04166666666663</v>
      </c>
      <c r="G67" s="100">
        <v>470</v>
      </c>
      <c r="H67" s="76">
        <f aca="true" t="shared" si="25" ref="H67:H74">G67/600</f>
        <v>0.7833333333333333</v>
      </c>
      <c r="I67" s="123">
        <f aca="true" t="shared" si="26" ref="I67:I89">G67*H67</f>
        <v>368.1666666666667</v>
      </c>
      <c r="J67" s="102">
        <v>285</v>
      </c>
      <c r="K67" s="76">
        <f aca="true" t="shared" si="27" ref="K67:K72">J67/600</f>
        <v>0.475</v>
      </c>
      <c r="L67" s="127">
        <f aca="true" t="shared" si="28" ref="L67:L89">J67*K67</f>
        <v>135.375</v>
      </c>
      <c r="M67" s="245">
        <f aca="true" t="shared" si="29" ref="M67:M89">F67+I67+L67</f>
        <v>879.5833333333333</v>
      </c>
    </row>
    <row r="68" spans="1:13" ht="15">
      <c r="A68" s="48">
        <v>2</v>
      </c>
      <c r="B68" s="180" t="s">
        <v>40</v>
      </c>
      <c r="C68" s="182" t="s">
        <v>20</v>
      </c>
      <c r="D68" s="101">
        <v>475</v>
      </c>
      <c r="E68" s="47">
        <f>D68/600</f>
        <v>0.7916666666666666</v>
      </c>
      <c r="F68" s="129">
        <f t="shared" si="24"/>
        <v>376.04166666666663</v>
      </c>
      <c r="G68" s="101">
        <v>435</v>
      </c>
      <c r="H68" s="49">
        <f t="shared" si="25"/>
        <v>0.725</v>
      </c>
      <c r="I68" s="124">
        <f t="shared" si="26"/>
        <v>315.375</v>
      </c>
      <c r="J68" s="103">
        <v>200</v>
      </c>
      <c r="K68" s="47">
        <f t="shared" si="27"/>
        <v>0.3333333333333333</v>
      </c>
      <c r="L68" s="129">
        <f t="shared" si="28"/>
        <v>66.66666666666666</v>
      </c>
      <c r="M68" s="243">
        <f t="shared" si="29"/>
        <v>758.0833333333333</v>
      </c>
    </row>
    <row r="69" spans="1:13" ht="15">
      <c r="A69" s="48">
        <v>3</v>
      </c>
      <c r="B69" s="281" t="s">
        <v>39</v>
      </c>
      <c r="C69" s="255" t="s">
        <v>20</v>
      </c>
      <c r="D69" s="101">
        <v>465</v>
      </c>
      <c r="E69" s="47">
        <f>D69/600</f>
        <v>0.775</v>
      </c>
      <c r="F69" s="129">
        <f t="shared" si="24"/>
        <v>360.375</v>
      </c>
      <c r="G69" s="101">
        <v>350</v>
      </c>
      <c r="H69" s="49">
        <f t="shared" si="25"/>
        <v>0.5833333333333334</v>
      </c>
      <c r="I69" s="124">
        <f t="shared" si="26"/>
        <v>204.16666666666669</v>
      </c>
      <c r="J69" s="103">
        <v>180</v>
      </c>
      <c r="K69" s="49">
        <f t="shared" si="27"/>
        <v>0.3</v>
      </c>
      <c r="L69" s="129">
        <f t="shared" si="28"/>
        <v>54</v>
      </c>
      <c r="M69" s="243">
        <f t="shared" si="29"/>
        <v>618.5416666666667</v>
      </c>
    </row>
    <row r="70" spans="1:13" ht="15">
      <c r="A70" s="48">
        <v>4</v>
      </c>
      <c r="B70" s="281" t="s">
        <v>82</v>
      </c>
      <c r="C70" s="255" t="s">
        <v>100</v>
      </c>
      <c r="D70" s="101">
        <v>455</v>
      </c>
      <c r="E70" s="47">
        <f>D70/600</f>
        <v>0.7583333333333333</v>
      </c>
      <c r="F70" s="129">
        <f t="shared" si="24"/>
        <v>345.04166666666663</v>
      </c>
      <c r="G70" s="101">
        <v>345</v>
      </c>
      <c r="H70" s="49">
        <f t="shared" si="25"/>
        <v>0.575</v>
      </c>
      <c r="I70" s="124">
        <f t="shared" si="26"/>
        <v>198.37499999999997</v>
      </c>
      <c r="J70" s="103">
        <v>55</v>
      </c>
      <c r="K70" s="49">
        <f t="shared" si="27"/>
        <v>0.09166666666666666</v>
      </c>
      <c r="L70" s="129">
        <f t="shared" si="28"/>
        <v>5.041666666666666</v>
      </c>
      <c r="M70" s="243">
        <f t="shared" si="29"/>
        <v>548.4583333333333</v>
      </c>
    </row>
    <row r="71" spans="1:13" ht="15">
      <c r="A71" s="48">
        <v>5</v>
      </c>
      <c r="B71" s="281" t="s">
        <v>46</v>
      </c>
      <c r="C71" s="254" t="s">
        <v>47</v>
      </c>
      <c r="D71" s="101">
        <v>420</v>
      </c>
      <c r="E71" s="47">
        <f>D71/600</f>
        <v>0.7</v>
      </c>
      <c r="F71" s="129">
        <f t="shared" si="24"/>
        <v>294</v>
      </c>
      <c r="G71" s="101">
        <v>285</v>
      </c>
      <c r="H71" s="49">
        <f t="shared" si="25"/>
        <v>0.475</v>
      </c>
      <c r="I71" s="124">
        <f t="shared" si="26"/>
        <v>135.375</v>
      </c>
      <c r="J71" s="103">
        <v>210</v>
      </c>
      <c r="K71" s="49">
        <f t="shared" si="27"/>
        <v>0.35</v>
      </c>
      <c r="L71" s="129">
        <f t="shared" si="28"/>
        <v>73.5</v>
      </c>
      <c r="M71" s="243">
        <f t="shared" si="29"/>
        <v>502.875</v>
      </c>
    </row>
    <row r="72" spans="1:13" ht="15">
      <c r="A72" s="48">
        <v>6</v>
      </c>
      <c r="B72" s="293" t="s">
        <v>65</v>
      </c>
      <c r="C72" s="284" t="s">
        <v>20</v>
      </c>
      <c r="D72" s="134">
        <v>165</v>
      </c>
      <c r="E72" s="47">
        <f>D72/300</f>
        <v>0.55</v>
      </c>
      <c r="F72" s="129">
        <f t="shared" si="24"/>
        <v>90.75000000000001</v>
      </c>
      <c r="G72" s="101">
        <v>355</v>
      </c>
      <c r="H72" s="49">
        <f t="shared" si="25"/>
        <v>0.5916666666666667</v>
      </c>
      <c r="I72" s="124">
        <f t="shared" si="26"/>
        <v>210.04166666666666</v>
      </c>
      <c r="J72" s="103">
        <v>330</v>
      </c>
      <c r="K72" s="49">
        <f t="shared" si="27"/>
        <v>0.55</v>
      </c>
      <c r="L72" s="129">
        <f t="shared" si="28"/>
        <v>181.50000000000003</v>
      </c>
      <c r="M72" s="243">
        <f t="shared" si="29"/>
        <v>482.29166666666674</v>
      </c>
    </row>
    <row r="73" spans="1:13" ht="15">
      <c r="A73" s="48">
        <v>7</v>
      </c>
      <c r="B73" s="285" t="s">
        <v>80</v>
      </c>
      <c r="C73" s="254" t="s">
        <v>107</v>
      </c>
      <c r="D73" s="101">
        <v>435</v>
      </c>
      <c r="E73" s="49">
        <f>D73/600</f>
        <v>0.725</v>
      </c>
      <c r="F73" s="129">
        <f t="shared" si="24"/>
        <v>315.375</v>
      </c>
      <c r="G73" s="101">
        <v>295</v>
      </c>
      <c r="H73" s="49">
        <f t="shared" si="25"/>
        <v>0.49166666666666664</v>
      </c>
      <c r="I73" s="124">
        <f t="shared" si="26"/>
        <v>145.04166666666666</v>
      </c>
      <c r="J73" s="149">
        <v>65</v>
      </c>
      <c r="K73" s="49">
        <f>J73/300</f>
        <v>0.21666666666666667</v>
      </c>
      <c r="L73" s="129">
        <f t="shared" si="28"/>
        <v>14.083333333333334</v>
      </c>
      <c r="M73" s="243">
        <f t="shared" si="29"/>
        <v>474.49999999999994</v>
      </c>
    </row>
    <row r="74" spans="1:13" ht="15">
      <c r="A74" s="48">
        <v>8</v>
      </c>
      <c r="B74" s="281" t="s">
        <v>35</v>
      </c>
      <c r="C74" s="255" t="s">
        <v>20</v>
      </c>
      <c r="D74" s="354">
        <v>150</v>
      </c>
      <c r="E74" s="49">
        <f>D74/300</f>
        <v>0.5</v>
      </c>
      <c r="F74" s="162">
        <f t="shared" si="24"/>
        <v>75</v>
      </c>
      <c r="G74" s="104">
        <v>350</v>
      </c>
      <c r="H74" s="57">
        <f t="shared" si="25"/>
        <v>0.5833333333333334</v>
      </c>
      <c r="I74" s="165">
        <f t="shared" si="26"/>
        <v>204.16666666666669</v>
      </c>
      <c r="J74" s="341">
        <v>260</v>
      </c>
      <c r="K74" s="49">
        <f>J74/600</f>
        <v>0.43333333333333335</v>
      </c>
      <c r="L74" s="162">
        <f t="shared" si="28"/>
        <v>112.66666666666667</v>
      </c>
      <c r="M74" s="166">
        <f t="shared" si="29"/>
        <v>391.83333333333337</v>
      </c>
    </row>
    <row r="75" spans="1:13" ht="15">
      <c r="A75" s="48">
        <v>9</v>
      </c>
      <c r="B75" s="281" t="s">
        <v>30</v>
      </c>
      <c r="C75" s="282" t="s">
        <v>20</v>
      </c>
      <c r="D75" s="101">
        <v>435</v>
      </c>
      <c r="E75" s="49">
        <f>D75/600</f>
        <v>0.725</v>
      </c>
      <c r="F75" s="131">
        <f t="shared" si="24"/>
        <v>315.375</v>
      </c>
      <c r="G75" s="134">
        <v>105</v>
      </c>
      <c r="H75" s="49">
        <f>G75/300</f>
        <v>0.35</v>
      </c>
      <c r="I75" s="125">
        <f t="shared" si="26"/>
        <v>36.75</v>
      </c>
      <c r="J75" s="105">
        <v>140</v>
      </c>
      <c r="K75" s="49">
        <f>J75/600</f>
        <v>0.23333333333333334</v>
      </c>
      <c r="L75" s="131">
        <f t="shared" si="28"/>
        <v>32.666666666666664</v>
      </c>
      <c r="M75" s="243">
        <f t="shared" si="29"/>
        <v>384.7916666666667</v>
      </c>
    </row>
    <row r="76" spans="1:13" ht="15">
      <c r="A76" s="48">
        <v>10</v>
      </c>
      <c r="B76" s="293" t="s">
        <v>88</v>
      </c>
      <c r="C76" s="298" t="s">
        <v>97</v>
      </c>
      <c r="D76" s="101">
        <v>315</v>
      </c>
      <c r="E76" s="49">
        <f>D76/600</f>
        <v>0.525</v>
      </c>
      <c r="F76" s="131">
        <f t="shared" si="24"/>
        <v>165.375</v>
      </c>
      <c r="G76" s="101">
        <v>220</v>
      </c>
      <c r="H76" s="49">
        <f>G76/600</f>
        <v>0.36666666666666664</v>
      </c>
      <c r="I76" s="125">
        <f t="shared" si="26"/>
        <v>80.66666666666666</v>
      </c>
      <c r="J76" s="355">
        <v>45</v>
      </c>
      <c r="K76" s="49">
        <f>J76/300</f>
        <v>0.15</v>
      </c>
      <c r="L76" s="131">
        <f t="shared" si="28"/>
        <v>6.75</v>
      </c>
      <c r="M76" s="383">
        <f t="shared" si="29"/>
        <v>252.79166666666666</v>
      </c>
    </row>
    <row r="77" spans="1:13" ht="15">
      <c r="A77" s="140">
        <v>11</v>
      </c>
      <c r="B77" s="283" t="s">
        <v>26</v>
      </c>
      <c r="C77" s="356" t="s">
        <v>27</v>
      </c>
      <c r="D77" s="183">
        <v>350</v>
      </c>
      <c r="E77" s="184">
        <f>D77/600</f>
        <v>0.5833333333333334</v>
      </c>
      <c r="F77" s="185">
        <f t="shared" si="24"/>
        <v>204.16666666666669</v>
      </c>
      <c r="G77" s="272">
        <v>50</v>
      </c>
      <c r="H77" s="184">
        <f>G77/300</f>
        <v>0.16666666666666666</v>
      </c>
      <c r="I77" s="186">
        <f t="shared" si="26"/>
        <v>8.333333333333332</v>
      </c>
      <c r="J77" s="339">
        <v>140</v>
      </c>
      <c r="K77" s="184">
        <f>J77/600</f>
        <v>0.23333333333333334</v>
      </c>
      <c r="L77" s="185">
        <f t="shared" si="28"/>
        <v>32.666666666666664</v>
      </c>
      <c r="M77" s="188">
        <f t="shared" si="29"/>
        <v>245.16666666666669</v>
      </c>
    </row>
    <row r="78" spans="1:13" ht="15">
      <c r="A78" s="170">
        <v>12</v>
      </c>
      <c r="B78" s="286" t="s">
        <v>48</v>
      </c>
      <c r="C78" s="117" t="s">
        <v>20</v>
      </c>
      <c r="D78" s="179">
        <v>165</v>
      </c>
      <c r="E78" s="288">
        <f>D78/300</f>
        <v>0.55</v>
      </c>
      <c r="F78" s="163">
        <f t="shared" si="24"/>
        <v>90.75000000000001</v>
      </c>
      <c r="G78" s="179">
        <v>110</v>
      </c>
      <c r="H78" s="288">
        <f>G78/300</f>
        <v>0.36666666666666664</v>
      </c>
      <c r="I78" s="164">
        <f t="shared" si="26"/>
        <v>40.33333333333333</v>
      </c>
      <c r="J78" s="197">
        <v>40</v>
      </c>
      <c r="K78" s="288">
        <f>J78/300</f>
        <v>0.13333333333333333</v>
      </c>
      <c r="L78" s="163">
        <f t="shared" si="28"/>
        <v>5.333333333333333</v>
      </c>
      <c r="M78" s="246">
        <f t="shared" si="29"/>
        <v>136.41666666666669</v>
      </c>
    </row>
    <row r="79" spans="1:13" ht="15">
      <c r="A79" s="139">
        <v>13</v>
      </c>
      <c r="B79" s="330" t="s">
        <v>83</v>
      </c>
      <c r="C79" s="331" t="s">
        <v>103</v>
      </c>
      <c r="D79" s="31">
        <v>145</v>
      </c>
      <c r="E79" s="279">
        <f>D79/300</f>
        <v>0.48333333333333334</v>
      </c>
      <c r="F79" s="248">
        <f t="shared" si="24"/>
        <v>70.08333333333333</v>
      </c>
      <c r="G79" s="31">
        <v>90</v>
      </c>
      <c r="H79" s="279">
        <f>G79/300</f>
        <v>0.3</v>
      </c>
      <c r="I79" s="249">
        <f t="shared" si="26"/>
        <v>27</v>
      </c>
      <c r="J79" s="33">
        <v>105</v>
      </c>
      <c r="K79" s="279">
        <f>J79/300</f>
        <v>0.35</v>
      </c>
      <c r="L79" s="248">
        <f t="shared" si="28"/>
        <v>36.75</v>
      </c>
      <c r="M79" s="322">
        <f t="shared" si="29"/>
        <v>133.83333333333331</v>
      </c>
    </row>
    <row r="80" spans="1:13" ht="15">
      <c r="A80" s="170">
        <v>14</v>
      </c>
      <c r="B80" s="286" t="s">
        <v>38</v>
      </c>
      <c r="C80" s="287" t="s">
        <v>22</v>
      </c>
      <c r="D80" s="109">
        <v>240</v>
      </c>
      <c r="E80" s="288">
        <f>D80/600</f>
        <v>0.4</v>
      </c>
      <c r="F80" s="163">
        <f t="shared" si="24"/>
        <v>96</v>
      </c>
      <c r="G80" s="112">
        <v>60</v>
      </c>
      <c r="H80" s="288">
        <f>G80/300</f>
        <v>0.2</v>
      </c>
      <c r="I80" s="164">
        <f t="shared" si="26"/>
        <v>12</v>
      </c>
      <c r="J80" s="114">
        <v>65</v>
      </c>
      <c r="K80" s="288">
        <f>J80/300</f>
        <v>0.21666666666666667</v>
      </c>
      <c r="L80" s="163">
        <f t="shared" si="28"/>
        <v>14.083333333333334</v>
      </c>
      <c r="M80" s="246">
        <f t="shared" si="29"/>
        <v>122.08333333333333</v>
      </c>
    </row>
    <row r="81" spans="1:13" ht="15">
      <c r="A81" s="139">
        <v>15</v>
      </c>
      <c r="B81" s="280" t="s">
        <v>69</v>
      </c>
      <c r="C81" s="252" t="s">
        <v>27</v>
      </c>
      <c r="D81" s="193">
        <v>140</v>
      </c>
      <c r="E81" s="299">
        <f aca="true" t="shared" si="30" ref="E81:E89">D81/300</f>
        <v>0.4666666666666667</v>
      </c>
      <c r="F81" s="191">
        <f t="shared" si="24"/>
        <v>65.33333333333333</v>
      </c>
      <c r="G81" s="228">
        <v>140</v>
      </c>
      <c r="H81" s="299">
        <f>G81/600</f>
        <v>0.23333333333333334</v>
      </c>
      <c r="I81" s="192">
        <f t="shared" si="26"/>
        <v>32.666666666666664</v>
      </c>
      <c r="J81" s="340">
        <v>40</v>
      </c>
      <c r="K81" s="299">
        <f>J81/600</f>
        <v>0.06666666666666667</v>
      </c>
      <c r="L81" s="191">
        <f t="shared" si="28"/>
        <v>2.6666666666666665</v>
      </c>
      <c r="M81" s="244">
        <f t="shared" si="29"/>
        <v>100.66666666666667</v>
      </c>
    </row>
    <row r="82" spans="1:13" ht="15">
      <c r="A82" s="170">
        <v>16</v>
      </c>
      <c r="B82" s="289" t="s">
        <v>84</v>
      </c>
      <c r="C82" s="290" t="s">
        <v>97</v>
      </c>
      <c r="D82" s="329">
        <v>130</v>
      </c>
      <c r="E82" s="288">
        <f t="shared" si="30"/>
        <v>0.43333333333333335</v>
      </c>
      <c r="F82" s="163">
        <f t="shared" si="24"/>
        <v>56.333333333333336</v>
      </c>
      <c r="G82" s="329">
        <v>110</v>
      </c>
      <c r="H82" s="288">
        <f>G82/300</f>
        <v>0.36666666666666664</v>
      </c>
      <c r="I82" s="164">
        <f t="shared" si="26"/>
        <v>40.33333333333333</v>
      </c>
      <c r="J82" s="361">
        <v>15</v>
      </c>
      <c r="K82" s="288">
        <f>J82/300</f>
        <v>0.05</v>
      </c>
      <c r="L82" s="163">
        <f t="shared" si="28"/>
        <v>0.75</v>
      </c>
      <c r="M82" s="388">
        <f t="shared" si="29"/>
        <v>97.41666666666666</v>
      </c>
    </row>
    <row r="83" spans="1:13" ht="15">
      <c r="A83" s="321">
        <v>17</v>
      </c>
      <c r="B83" s="332" t="s">
        <v>43</v>
      </c>
      <c r="C83" s="358" t="s">
        <v>44</v>
      </c>
      <c r="D83" s="189">
        <v>150</v>
      </c>
      <c r="E83" s="299">
        <f t="shared" si="30"/>
        <v>0.5</v>
      </c>
      <c r="F83" s="192">
        <f t="shared" si="24"/>
        <v>75</v>
      </c>
      <c r="G83" s="195"/>
      <c r="H83" s="299">
        <f>G83/600</f>
        <v>0</v>
      </c>
      <c r="I83" s="192">
        <f t="shared" si="26"/>
        <v>0</v>
      </c>
      <c r="J83" s="195">
        <v>20</v>
      </c>
      <c r="K83" s="299">
        <f>J83/300</f>
        <v>0.06666666666666667</v>
      </c>
      <c r="L83" s="191">
        <f t="shared" si="28"/>
        <v>1.3333333333333333</v>
      </c>
      <c r="M83" s="386">
        <f t="shared" si="29"/>
        <v>76.33333333333333</v>
      </c>
    </row>
    <row r="84" spans="1:13" ht="15">
      <c r="A84" s="320">
        <v>18</v>
      </c>
      <c r="B84" s="325" t="s">
        <v>76</v>
      </c>
      <c r="C84" s="326" t="s">
        <v>20</v>
      </c>
      <c r="D84" s="327">
        <v>140</v>
      </c>
      <c r="E84" s="297">
        <f t="shared" si="30"/>
        <v>0.4666666666666667</v>
      </c>
      <c r="F84" s="297">
        <f t="shared" si="24"/>
        <v>65.33333333333333</v>
      </c>
      <c r="G84" s="325">
        <v>50</v>
      </c>
      <c r="H84" s="297">
        <f aca="true" t="shared" si="31" ref="H84:H89">G84/300</f>
        <v>0.16666666666666666</v>
      </c>
      <c r="I84" s="328">
        <f t="shared" si="26"/>
        <v>8.333333333333332</v>
      </c>
      <c r="J84" s="327"/>
      <c r="K84" s="297">
        <f>J84/600</f>
        <v>0</v>
      </c>
      <c r="L84" s="297">
        <f t="shared" si="28"/>
        <v>0</v>
      </c>
      <c r="M84" s="391">
        <f t="shared" si="29"/>
        <v>73.66666666666666</v>
      </c>
    </row>
    <row r="85" spans="1:13" ht="15">
      <c r="A85" s="139">
        <v>19</v>
      </c>
      <c r="B85" s="357" t="s">
        <v>85</v>
      </c>
      <c r="C85" s="335" t="s">
        <v>98</v>
      </c>
      <c r="D85" s="303">
        <v>100</v>
      </c>
      <c r="E85" s="299">
        <f t="shared" si="30"/>
        <v>0.3333333333333333</v>
      </c>
      <c r="F85" s="299">
        <f t="shared" si="24"/>
        <v>33.33333333333333</v>
      </c>
      <c r="G85" s="357">
        <v>110</v>
      </c>
      <c r="H85" s="299">
        <f t="shared" si="31"/>
        <v>0.36666666666666664</v>
      </c>
      <c r="I85" s="192">
        <f t="shared" si="26"/>
        <v>40.33333333333333</v>
      </c>
      <c r="J85" s="303"/>
      <c r="K85" s="299">
        <f>J85/600</f>
        <v>0</v>
      </c>
      <c r="L85" s="299">
        <f t="shared" si="28"/>
        <v>0</v>
      </c>
      <c r="M85" s="384">
        <f t="shared" si="29"/>
        <v>73.66666666666666</v>
      </c>
    </row>
    <row r="86" spans="1:13" ht="15">
      <c r="A86" s="320">
        <v>20</v>
      </c>
      <c r="B86" s="362" t="s">
        <v>66</v>
      </c>
      <c r="C86" s="240" t="s">
        <v>57</v>
      </c>
      <c r="D86" s="363">
        <v>110</v>
      </c>
      <c r="E86" s="288">
        <f t="shared" si="30"/>
        <v>0.36666666666666664</v>
      </c>
      <c r="F86" s="288">
        <f t="shared" si="24"/>
        <v>40.33333333333333</v>
      </c>
      <c r="G86" s="179">
        <v>70</v>
      </c>
      <c r="H86" s="288">
        <f t="shared" si="31"/>
        <v>0.23333333333333334</v>
      </c>
      <c r="I86" s="164">
        <f t="shared" si="26"/>
        <v>16.333333333333332</v>
      </c>
      <c r="J86" s="363">
        <v>25</v>
      </c>
      <c r="K86" s="288">
        <f>J86/300</f>
        <v>0.08333333333333333</v>
      </c>
      <c r="L86" s="288">
        <f t="shared" si="28"/>
        <v>2.083333333333333</v>
      </c>
      <c r="M86" s="387">
        <f t="shared" si="29"/>
        <v>58.74999999999999</v>
      </c>
    </row>
    <row r="87" spans="1:13" ht="15">
      <c r="A87" s="139">
        <v>21</v>
      </c>
      <c r="B87" s="357" t="s">
        <v>32</v>
      </c>
      <c r="C87" s="335" t="s">
        <v>108</v>
      </c>
      <c r="D87" s="360">
        <v>100</v>
      </c>
      <c r="E87" s="299">
        <f t="shared" si="30"/>
        <v>0.3333333333333333</v>
      </c>
      <c r="F87" s="299">
        <f t="shared" si="24"/>
        <v>33.33333333333333</v>
      </c>
      <c r="G87" s="193">
        <v>35</v>
      </c>
      <c r="H87" s="299">
        <f t="shared" si="31"/>
        <v>0.11666666666666667</v>
      </c>
      <c r="I87" s="192">
        <f t="shared" si="26"/>
        <v>4.083333333333333</v>
      </c>
      <c r="J87" s="360">
        <v>-10</v>
      </c>
      <c r="K87" s="299">
        <f>J87/300</f>
        <v>-0.03333333333333333</v>
      </c>
      <c r="L87" s="299">
        <f t="shared" si="28"/>
        <v>0.3333333333333333</v>
      </c>
      <c r="M87" s="386">
        <f t="shared" si="29"/>
        <v>37.75</v>
      </c>
    </row>
    <row r="88" spans="1:13" ht="15">
      <c r="A88" s="320">
        <v>22</v>
      </c>
      <c r="B88" s="329" t="s">
        <v>87</v>
      </c>
      <c r="C88" s="292" t="s">
        <v>22</v>
      </c>
      <c r="D88" s="115">
        <v>80</v>
      </c>
      <c r="E88" s="288">
        <f t="shared" si="30"/>
        <v>0.26666666666666666</v>
      </c>
      <c r="F88" s="288">
        <f t="shared" si="24"/>
        <v>21.333333333333332</v>
      </c>
      <c r="G88" s="329">
        <v>40</v>
      </c>
      <c r="H88" s="288">
        <f t="shared" si="31"/>
        <v>0.13333333333333333</v>
      </c>
      <c r="I88" s="164">
        <f t="shared" si="26"/>
        <v>5.333333333333333</v>
      </c>
      <c r="J88" s="115"/>
      <c r="K88" s="288">
        <f>J88/600</f>
        <v>0</v>
      </c>
      <c r="L88" s="288">
        <f t="shared" si="28"/>
        <v>0</v>
      </c>
      <c r="M88" s="388">
        <f t="shared" si="29"/>
        <v>26.666666666666664</v>
      </c>
    </row>
    <row r="89" spans="1:13" ht="15.75" thickBot="1">
      <c r="A89" s="175">
        <v>23</v>
      </c>
      <c r="B89" s="319" t="s">
        <v>86</v>
      </c>
      <c r="C89" s="334" t="s">
        <v>99</v>
      </c>
      <c r="D89" s="6">
        <v>80</v>
      </c>
      <c r="E89" s="323">
        <f t="shared" si="30"/>
        <v>0.26666666666666666</v>
      </c>
      <c r="F89" s="323">
        <f t="shared" si="24"/>
        <v>21.333333333333332</v>
      </c>
      <c r="G89" s="319">
        <v>0</v>
      </c>
      <c r="H89" s="323">
        <f t="shared" si="31"/>
        <v>0</v>
      </c>
      <c r="I89" s="324">
        <f t="shared" si="26"/>
        <v>0</v>
      </c>
      <c r="J89" s="6">
        <v>35</v>
      </c>
      <c r="K89" s="323">
        <f>J89/300</f>
        <v>0.11666666666666667</v>
      </c>
      <c r="L89" s="323">
        <f t="shared" si="28"/>
        <v>4.083333333333333</v>
      </c>
      <c r="M89" s="392">
        <f t="shared" si="29"/>
        <v>25.416666666666664</v>
      </c>
    </row>
  </sheetData>
  <sheetProtection/>
  <mergeCells count="5">
    <mergeCell ref="C1:L1"/>
    <mergeCell ref="B3:D3"/>
    <mergeCell ref="B26:D26"/>
    <mergeCell ref="B47:D47"/>
    <mergeCell ref="B65:D65"/>
  </mergeCells>
  <printOptions/>
  <pageMargins left="0.7" right="0.7" top="0.75" bottom="0.75" header="0.3" footer="0.3"/>
  <pageSetup horizontalDpi="600" verticalDpi="600" orientation="portrait" paperSize="9" r:id="rId1"/>
  <ignoredErrors>
    <ignoredError sqref="K10:K11 K12 H13:H14 H18 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3">
      <selection activeCell="J11" sqref="J11"/>
    </sheetView>
  </sheetViews>
  <sheetFormatPr defaultColWidth="9.140625" defaultRowHeight="15"/>
  <cols>
    <col min="1" max="1" width="3.57421875" style="0" customWidth="1"/>
    <col min="2" max="2" width="25.140625" style="0" customWidth="1"/>
    <col min="3" max="3" width="33.28125" style="0" customWidth="1"/>
    <col min="4" max="4" width="9.421875" style="0" customWidth="1"/>
    <col min="5" max="6" width="9.140625" style="89" customWidth="1"/>
    <col min="7" max="7" width="9.421875" style="89" customWidth="1"/>
    <col min="8" max="8" width="12.140625" style="0" customWidth="1"/>
  </cols>
  <sheetData>
    <row r="1" spans="1:2" ht="17.25" customHeight="1" thickBot="1">
      <c r="A1" s="3"/>
      <c r="B1" s="3"/>
    </row>
    <row r="2" spans="3:8" ht="17.25" customHeight="1" thickBot="1">
      <c r="C2" s="496" t="s">
        <v>54</v>
      </c>
      <c r="D2" s="497"/>
      <c r="E2" s="497"/>
      <c r="F2" s="497"/>
      <c r="G2" s="498"/>
      <c r="H2" s="90"/>
    </row>
    <row r="3" ht="16.5" customHeight="1" thickBot="1"/>
    <row r="4" spans="1:8" ht="49.5" customHeight="1" thickBot="1">
      <c r="A4" s="39" t="s">
        <v>50</v>
      </c>
      <c r="B4" s="8" t="s">
        <v>11</v>
      </c>
      <c r="C4" s="8" t="s">
        <v>12</v>
      </c>
      <c r="D4" s="84" t="s">
        <v>52</v>
      </c>
      <c r="E4" s="9" t="s">
        <v>53</v>
      </c>
      <c r="F4" s="84" t="s">
        <v>64</v>
      </c>
      <c r="G4" s="84" t="s">
        <v>73</v>
      </c>
      <c r="H4" s="377" t="s">
        <v>101</v>
      </c>
    </row>
    <row r="5" spans="1:8" ht="17.25" customHeight="1">
      <c r="A5" s="143">
        <v>1</v>
      </c>
      <c r="B5" s="241" t="s">
        <v>0</v>
      </c>
      <c r="C5" s="241" t="s">
        <v>18</v>
      </c>
      <c r="D5" s="237">
        <v>724.2499999999999</v>
      </c>
      <c r="E5" s="242">
        <v>790.1666666666666</v>
      </c>
      <c r="F5" s="237">
        <v>941.333</v>
      </c>
      <c r="G5" s="371">
        <v>971.417</v>
      </c>
      <c r="H5" s="245">
        <f>E5+F5+G5</f>
        <v>2702.9166666666665</v>
      </c>
    </row>
    <row r="6" spans="1:15" ht="15.75" customHeight="1">
      <c r="A6" s="78">
        <v>2</v>
      </c>
      <c r="B6" s="80" t="s">
        <v>2</v>
      </c>
      <c r="C6" s="235" t="s">
        <v>20</v>
      </c>
      <c r="D6" s="130">
        <v>778.4166666666666</v>
      </c>
      <c r="E6" s="130">
        <v>607.75</v>
      </c>
      <c r="F6" s="229">
        <v>721.875</v>
      </c>
      <c r="G6" s="372">
        <v>887.875</v>
      </c>
      <c r="H6" s="158">
        <f>D6+F6+G6</f>
        <v>2388.1666666666665</v>
      </c>
      <c r="J6" s="91"/>
      <c r="K6" s="91"/>
      <c r="L6" s="91"/>
      <c r="M6" s="91"/>
      <c r="N6" s="91"/>
      <c r="O6" s="91"/>
    </row>
    <row r="7" spans="1:8" ht="15">
      <c r="A7" s="78">
        <v>3</v>
      </c>
      <c r="B7" s="236" t="s">
        <v>58</v>
      </c>
      <c r="C7" s="236" t="s">
        <v>97</v>
      </c>
      <c r="D7" s="238"/>
      <c r="E7" s="238">
        <v>605.7083333333334</v>
      </c>
      <c r="F7" s="238">
        <v>591.875</v>
      </c>
      <c r="G7" s="238">
        <v>642.458</v>
      </c>
      <c r="H7" s="243">
        <f>SUM(D7:G7)</f>
        <v>1840.0413333333336</v>
      </c>
    </row>
    <row r="8" spans="1:8" ht="15">
      <c r="A8" s="78">
        <v>4</v>
      </c>
      <c r="B8" s="80" t="s">
        <v>56</v>
      </c>
      <c r="C8" s="80" t="s">
        <v>20</v>
      </c>
      <c r="D8" s="130"/>
      <c r="E8" s="130">
        <v>795.6666666666667</v>
      </c>
      <c r="F8" s="234">
        <v>880.208</v>
      </c>
      <c r="G8" s="373"/>
      <c r="H8" s="158">
        <f>SUM(E8:F8)</f>
        <v>1675.8746666666666</v>
      </c>
    </row>
    <row r="9" spans="1:8" ht="15">
      <c r="A9" s="78">
        <v>5</v>
      </c>
      <c r="B9" s="80" t="s">
        <v>1</v>
      </c>
      <c r="C9" s="435" t="s">
        <v>19</v>
      </c>
      <c r="D9" s="130">
        <v>669.0833333333334</v>
      </c>
      <c r="E9" s="130"/>
      <c r="F9" s="230">
        <v>157.5</v>
      </c>
      <c r="G9" s="374">
        <v>232.5</v>
      </c>
      <c r="H9" s="158">
        <f>SUM(D9:G9)</f>
        <v>1059.0833333333335</v>
      </c>
    </row>
    <row r="10" spans="1:8" ht="15">
      <c r="A10" s="78">
        <v>6</v>
      </c>
      <c r="B10" s="435" t="s">
        <v>60</v>
      </c>
      <c r="C10" s="435" t="s">
        <v>20</v>
      </c>
      <c r="D10" s="437"/>
      <c r="E10" s="437">
        <v>488.5416666666667</v>
      </c>
      <c r="F10" s="437"/>
      <c r="G10" s="437">
        <v>390.875</v>
      </c>
      <c r="H10" s="442">
        <f>SUM(D10:G10)</f>
        <v>879.4166666666667</v>
      </c>
    </row>
    <row r="11" spans="1:9" ht="15">
      <c r="A11" s="78">
        <v>7</v>
      </c>
      <c r="B11" s="80" t="s">
        <v>8</v>
      </c>
      <c r="C11" s="379" t="s">
        <v>22</v>
      </c>
      <c r="D11" s="130">
        <v>104.12500000000001</v>
      </c>
      <c r="E11" s="130">
        <v>347.125</v>
      </c>
      <c r="F11" s="231">
        <v>327.25</v>
      </c>
      <c r="G11" s="130">
        <v>194.75</v>
      </c>
      <c r="H11" s="158">
        <f>SUM(E11:G11)</f>
        <v>869.125</v>
      </c>
      <c r="I11" t="s">
        <v>24</v>
      </c>
    </row>
    <row r="12" spans="1:8" ht="15">
      <c r="A12" s="78">
        <v>8</v>
      </c>
      <c r="B12" s="80" t="s">
        <v>4</v>
      </c>
      <c r="C12" s="378" t="s">
        <v>20</v>
      </c>
      <c r="D12" s="130">
        <v>242.25000000000003</v>
      </c>
      <c r="E12" s="130">
        <v>240.50000000000003</v>
      </c>
      <c r="F12" s="232">
        <v>219.333</v>
      </c>
      <c r="G12" s="375">
        <v>384.833</v>
      </c>
      <c r="H12" s="158">
        <f>SUM(D12:E12,G12)</f>
        <v>867.5830000000001</v>
      </c>
    </row>
    <row r="13" spans="1:8" ht="15">
      <c r="A13" s="78">
        <v>9</v>
      </c>
      <c r="B13" s="80" t="s">
        <v>5</v>
      </c>
      <c r="C13" s="235" t="s">
        <v>20</v>
      </c>
      <c r="D13" s="130">
        <v>471.00000000000006</v>
      </c>
      <c r="E13" s="130">
        <v>89.74999999999999</v>
      </c>
      <c r="F13" s="233">
        <v>264.583</v>
      </c>
      <c r="G13" s="376">
        <v>123.375</v>
      </c>
      <c r="H13" s="158">
        <f>SUM(D13,F13,G13)</f>
        <v>858.9580000000001</v>
      </c>
    </row>
    <row r="14" spans="1:8" ht="15">
      <c r="A14" s="78">
        <v>10</v>
      </c>
      <c r="B14" s="379" t="s">
        <v>3</v>
      </c>
      <c r="C14" s="378" t="s">
        <v>20</v>
      </c>
      <c r="D14" s="380">
        <v>393.5</v>
      </c>
      <c r="E14" s="380"/>
      <c r="F14" s="380">
        <v>431.375</v>
      </c>
      <c r="G14" s="380"/>
      <c r="H14" s="385">
        <f aca="true" t="shared" si="0" ref="H14:H26">SUM(D14:G14)</f>
        <v>824.875</v>
      </c>
    </row>
    <row r="15" spans="1:8" ht="15">
      <c r="A15" s="156">
        <v>11</v>
      </c>
      <c r="B15" s="451" t="s">
        <v>9</v>
      </c>
      <c r="C15" s="468" t="s">
        <v>20</v>
      </c>
      <c r="D15" s="452">
        <v>80.08333333333333</v>
      </c>
      <c r="E15" s="452"/>
      <c r="F15" s="452">
        <v>283.583</v>
      </c>
      <c r="G15" s="452">
        <v>460.25</v>
      </c>
      <c r="H15" s="453">
        <f t="shared" si="0"/>
        <v>823.9163333333333</v>
      </c>
    </row>
    <row r="16" spans="1:8" ht="15">
      <c r="A16" s="381">
        <v>12</v>
      </c>
      <c r="B16" s="439" t="s">
        <v>89</v>
      </c>
      <c r="C16" s="469" t="s">
        <v>93</v>
      </c>
      <c r="D16" s="444"/>
      <c r="E16" s="444"/>
      <c r="F16" s="444"/>
      <c r="G16" s="444">
        <v>779.583</v>
      </c>
      <c r="H16" s="445">
        <f t="shared" si="0"/>
        <v>779.583</v>
      </c>
    </row>
    <row r="17" spans="1:8" ht="15">
      <c r="A17" s="138">
        <v>13</v>
      </c>
      <c r="B17" s="438" t="s">
        <v>90</v>
      </c>
      <c r="C17" s="239" t="s">
        <v>94</v>
      </c>
      <c r="D17" s="440"/>
      <c r="E17" s="440"/>
      <c r="F17" s="440"/>
      <c r="G17" s="440">
        <v>563.208</v>
      </c>
      <c r="H17" s="458">
        <f t="shared" si="0"/>
        <v>563.208</v>
      </c>
    </row>
    <row r="18" spans="1:8" ht="15">
      <c r="A18" s="439">
        <v>14</v>
      </c>
      <c r="B18" s="439" t="s">
        <v>91</v>
      </c>
      <c r="C18" s="439" t="s">
        <v>95</v>
      </c>
      <c r="D18" s="444"/>
      <c r="E18" s="444"/>
      <c r="F18" s="444"/>
      <c r="G18" s="444">
        <v>469.292</v>
      </c>
      <c r="H18" s="445">
        <f t="shared" si="0"/>
        <v>469.292</v>
      </c>
    </row>
    <row r="19" spans="1:8" ht="15">
      <c r="A19" s="450">
        <v>15</v>
      </c>
      <c r="B19" s="450" t="s">
        <v>61</v>
      </c>
      <c r="C19" s="450" t="s">
        <v>20</v>
      </c>
      <c r="D19" s="441"/>
      <c r="E19" s="454">
        <v>120.20833333333334</v>
      </c>
      <c r="F19" s="441">
        <v>304.042</v>
      </c>
      <c r="G19" s="455"/>
      <c r="H19" s="443">
        <f t="shared" si="0"/>
        <v>424.2503333333333</v>
      </c>
    </row>
    <row r="20" spans="1:8" ht="15">
      <c r="A20" s="439">
        <v>16</v>
      </c>
      <c r="B20" s="439" t="s">
        <v>92</v>
      </c>
      <c r="C20" s="439" t="s">
        <v>95</v>
      </c>
      <c r="D20" s="444"/>
      <c r="E20" s="444"/>
      <c r="F20" s="444"/>
      <c r="G20" s="444">
        <v>395.167</v>
      </c>
      <c r="H20" s="445">
        <f t="shared" si="0"/>
        <v>395.167</v>
      </c>
    </row>
    <row r="21" spans="1:8" ht="15">
      <c r="A21" s="450">
        <v>17</v>
      </c>
      <c r="B21" s="470" t="s">
        <v>72</v>
      </c>
      <c r="C21" s="450" t="s">
        <v>27</v>
      </c>
      <c r="D21" s="448"/>
      <c r="E21" s="450"/>
      <c r="F21" s="448">
        <v>231.167</v>
      </c>
      <c r="G21" s="450">
        <v>65.708</v>
      </c>
      <c r="H21" s="471">
        <f t="shared" si="0"/>
        <v>296.875</v>
      </c>
    </row>
    <row r="22" spans="1:8" ht="15">
      <c r="A22" s="439">
        <v>18</v>
      </c>
      <c r="B22" s="456" t="s">
        <v>6</v>
      </c>
      <c r="C22" s="449" t="s">
        <v>21</v>
      </c>
      <c r="D22" s="433">
        <v>210.04166666666666</v>
      </c>
      <c r="E22" s="444"/>
      <c r="F22" s="433"/>
      <c r="G22" s="444"/>
      <c r="H22" s="434">
        <f t="shared" si="0"/>
        <v>210.04166666666666</v>
      </c>
    </row>
    <row r="23" spans="1:8" ht="15">
      <c r="A23" s="472">
        <v>19</v>
      </c>
      <c r="B23" s="460" t="s">
        <v>7</v>
      </c>
      <c r="C23" s="463" t="s">
        <v>20</v>
      </c>
      <c r="D23" s="446">
        <v>158.375</v>
      </c>
      <c r="E23" s="359">
        <v>38.416666666666664</v>
      </c>
      <c r="F23" s="446"/>
      <c r="G23" s="359"/>
      <c r="H23" s="465">
        <f t="shared" si="0"/>
        <v>196.79166666666666</v>
      </c>
    </row>
    <row r="24" spans="1:8" ht="15">
      <c r="A24" s="439">
        <v>20</v>
      </c>
      <c r="B24" s="459" t="s">
        <v>71</v>
      </c>
      <c r="C24" s="439" t="s">
        <v>20</v>
      </c>
      <c r="D24" s="436"/>
      <c r="E24" s="439"/>
      <c r="F24" s="436">
        <v>122.167</v>
      </c>
      <c r="G24" s="439"/>
      <c r="H24" s="466">
        <f t="shared" si="0"/>
        <v>122.167</v>
      </c>
    </row>
    <row r="25" spans="1:8" ht="15">
      <c r="A25" s="472">
        <v>21</v>
      </c>
      <c r="B25" s="461" t="s">
        <v>62</v>
      </c>
      <c r="C25" s="450" t="s">
        <v>99</v>
      </c>
      <c r="D25" s="447"/>
      <c r="E25" s="441">
        <v>48</v>
      </c>
      <c r="F25" s="447"/>
      <c r="G25" s="441"/>
      <c r="H25" s="473">
        <f t="shared" si="0"/>
        <v>48</v>
      </c>
    </row>
    <row r="26" spans="1:8" ht="15.75" thickBot="1">
      <c r="A26" s="432">
        <v>22</v>
      </c>
      <c r="B26" s="462" t="s">
        <v>10</v>
      </c>
      <c r="C26" s="464" t="s">
        <v>21</v>
      </c>
      <c r="D26" s="457">
        <v>2.083333333333333</v>
      </c>
      <c r="E26" s="430"/>
      <c r="F26" s="457"/>
      <c r="G26" s="430"/>
      <c r="H26" s="467">
        <f t="shared" si="0"/>
        <v>2.083333333333333</v>
      </c>
    </row>
  </sheetData>
  <sheetProtection/>
  <mergeCells count="1">
    <mergeCell ref="C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80" zoomScaleNormal="80" zoomScalePageLayoutView="0" workbookViewId="0" topLeftCell="A1">
      <selection activeCell="K15" sqref="K15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31.00390625" style="0" customWidth="1"/>
    <col min="8" max="8" width="11.28125" style="0" customWidth="1"/>
  </cols>
  <sheetData>
    <row r="1" ht="15.75" thickBot="1"/>
    <row r="2" spans="1:8" ht="19.5" thickBot="1">
      <c r="A2" s="89"/>
      <c r="B2" s="89"/>
      <c r="C2" s="496" t="s">
        <v>55</v>
      </c>
      <c r="D2" s="497"/>
      <c r="E2" s="497"/>
      <c r="F2" s="497"/>
      <c r="G2" s="498"/>
      <c r="H2" s="90"/>
    </row>
    <row r="3" spans="1:8" ht="15.75" thickBot="1">
      <c r="A3" s="89"/>
      <c r="B3" s="89"/>
      <c r="C3" s="89"/>
      <c r="D3" s="89"/>
      <c r="E3" s="89"/>
      <c r="F3" s="89"/>
      <c r="G3" s="89"/>
      <c r="H3" s="89"/>
    </row>
    <row r="4" spans="1:8" ht="45.75" thickBot="1">
      <c r="A4" s="39" t="s">
        <v>50</v>
      </c>
      <c r="B4" s="8" t="s">
        <v>11</v>
      </c>
      <c r="C4" s="8" t="s">
        <v>12</v>
      </c>
      <c r="D4" s="84" t="s">
        <v>52</v>
      </c>
      <c r="E4" s="84" t="s">
        <v>53</v>
      </c>
      <c r="F4" s="84" t="s">
        <v>64</v>
      </c>
      <c r="G4" s="84" t="s">
        <v>73</v>
      </c>
      <c r="H4" s="22" t="s">
        <v>101</v>
      </c>
    </row>
    <row r="5" spans="1:9" ht="15">
      <c r="A5" s="77">
        <v>1</v>
      </c>
      <c r="B5" s="72" t="s">
        <v>40</v>
      </c>
      <c r="C5" s="96" t="s">
        <v>20</v>
      </c>
      <c r="D5" s="128">
        <v>668.4166666666666</v>
      </c>
      <c r="E5" s="128">
        <v>644.2083333333334</v>
      </c>
      <c r="F5" s="276">
        <v>754.25</v>
      </c>
      <c r="G5" s="364">
        <v>758.083</v>
      </c>
      <c r="H5" s="382">
        <f>D5+F5+G5</f>
        <v>2180.7496666666666</v>
      </c>
      <c r="I5" s="390"/>
    </row>
    <row r="6" spans="1:9" ht="15">
      <c r="A6" s="78">
        <v>2</v>
      </c>
      <c r="B6" s="293" t="s">
        <v>65</v>
      </c>
      <c r="C6" s="298" t="s">
        <v>20</v>
      </c>
      <c r="D6" s="284"/>
      <c r="E6" s="291">
        <v>493.54166666666663</v>
      </c>
      <c r="F6" s="298">
        <v>737.917</v>
      </c>
      <c r="G6" s="367">
        <v>482.292</v>
      </c>
      <c r="H6" s="383">
        <f>E6+F6+G6</f>
        <v>1713.7506666666666</v>
      </c>
      <c r="I6" s="389"/>
    </row>
    <row r="7" spans="1:9" ht="15">
      <c r="A7" s="78">
        <v>3</v>
      </c>
      <c r="B7" s="281" t="s">
        <v>39</v>
      </c>
      <c r="C7" s="369" t="s">
        <v>20</v>
      </c>
      <c r="D7" s="291">
        <v>291.87500000000006</v>
      </c>
      <c r="E7" s="291">
        <v>314.875</v>
      </c>
      <c r="F7" s="300">
        <v>526.125</v>
      </c>
      <c r="G7" s="366">
        <v>618.542</v>
      </c>
      <c r="H7" s="383">
        <f>E7+F7+G7</f>
        <v>1459.542</v>
      </c>
      <c r="I7" s="390"/>
    </row>
    <row r="8" spans="1:8" ht="15">
      <c r="A8" s="78">
        <v>4</v>
      </c>
      <c r="B8" s="43" t="s">
        <v>46</v>
      </c>
      <c r="C8" s="370" t="s">
        <v>47</v>
      </c>
      <c r="D8" s="130">
        <v>262.9166666666667</v>
      </c>
      <c r="E8" s="130">
        <v>425.87500000000006</v>
      </c>
      <c r="F8" s="200">
        <v>449.708</v>
      </c>
      <c r="G8" s="365">
        <v>502.875</v>
      </c>
      <c r="H8" s="383">
        <f>SUM(E8:G8)</f>
        <v>1378.458</v>
      </c>
    </row>
    <row r="9" spans="1:8" ht="15">
      <c r="A9" s="78">
        <v>5</v>
      </c>
      <c r="B9" s="281" t="s">
        <v>48</v>
      </c>
      <c r="C9" s="282" t="s">
        <v>20</v>
      </c>
      <c r="D9" s="291">
        <v>8.833333333333332</v>
      </c>
      <c r="E9" s="291">
        <v>369.66666666666663</v>
      </c>
      <c r="F9" s="300">
        <v>495.583</v>
      </c>
      <c r="G9" s="300">
        <v>136.417</v>
      </c>
      <c r="H9" s="383">
        <f>SUM(E9:G9)</f>
        <v>1001.6666666666666</v>
      </c>
    </row>
    <row r="10" spans="1:8" ht="15">
      <c r="A10" s="78">
        <v>6</v>
      </c>
      <c r="B10" s="43" t="s">
        <v>30</v>
      </c>
      <c r="C10" s="60" t="s">
        <v>20</v>
      </c>
      <c r="D10" s="130">
        <v>87.75</v>
      </c>
      <c r="E10" s="130">
        <v>526.7083333333333</v>
      </c>
      <c r="F10" s="200"/>
      <c r="G10" s="393">
        <v>384.792</v>
      </c>
      <c r="H10" s="383">
        <f>SUM(D10:G10)</f>
        <v>999.2503333333332</v>
      </c>
    </row>
    <row r="11" spans="1:8" ht="15">
      <c r="A11" s="78">
        <v>7</v>
      </c>
      <c r="B11" s="43" t="s">
        <v>35</v>
      </c>
      <c r="C11" s="60" t="s">
        <v>20</v>
      </c>
      <c r="D11" s="130">
        <v>600.375</v>
      </c>
      <c r="E11" s="130"/>
      <c r="F11" s="278"/>
      <c r="G11" s="368">
        <v>391.833</v>
      </c>
      <c r="H11" s="383">
        <f>SUM(D11:G11)</f>
        <v>992.2080000000001</v>
      </c>
    </row>
    <row r="12" spans="1:8" ht="15">
      <c r="A12" s="78">
        <v>8</v>
      </c>
      <c r="B12" s="402" t="s">
        <v>26</v>
      </c>
      <c r="C12" s="405" t="s">
        <v>27</v>
      </c>
      <c r="D12" s="410">
        <v>17.166666666666664</v>
      </c>
      <c r="E12" s="410">
        <v>185.45833333333334</v>
      </c>
      <c r="F12" s="419">
        <v>154.625</v>
      </c>
      <c r="G12" s="419">
        <v>245.167</v>
      </c>
      <c r="H12" s="413">
        <f>D12+E12+F12+SUM(E12:G12)</f>
        <v>942.5003333333334</v>
      </c>
    </row>
    <row r="13" spans="1:8" ht="15">
      <c r="A13" s="78">
        <v>9</v>
      </c>
      <c r="B13" s="281" t="s">
        <v>34</v>
      </c>
      <c r="C13" s="282" t="s">
        <v>20</v>
      </c>
      <c r="D13" s="291">
        <v>253.70833333333331</v>
      </c>
      <c r="E13" s="291">
        <v>125.875</v>
      </c>
      <c r="F13" s="300">
        <v>192.417</v>
      </c>
      <c r="G13" s="300"/>
      <c r="H13" s="383">
        <f>SUM(D13:G13)</f>
        <v>572.0003333333333</v>
      </c>
    </row>
    <row r="14" spans="1:8" ht="15">
      <c r="A14" s="94">
        <v>10</v>
      </c>
      <c r="B14" s="403" t="s">
        <v>37</v>
      </c>
      <c r="C14" s="404" t="s">
        <v>20</v>
      </c>
      <c r="D14" s="429">
        <v>207.41666666666666</v>
      </c>
      <c r="E14" s="429">
        <v>110.16666666666667</v>
      </c>
      <c r="F14" s="431">
        <v>233.875</v>
      </c>
      <c r="G14" s="431"/>
      <c r="H14" s="413">
        <f>SUM(D14:G14)</f>
        <v>551.4583333333333</v>
      </c>
    </row>
    <row r="15" spans="1:8" ht="15">
      <c r="A15" s="95">
        <v>11</v>
      </c>
      <c r="B15" s="397" t="s">
        <v>82</v>
      </c>
      <c r="C15" s="475" t="s">
        <v>100</v>
      </c>
      <c r="D15" s="412"/>
      <c r="E15" s="412"/>
      <c r="F15" s="398"/>
      <c r="G15" s="424">
        <v>548.458</v>
      </c>
      <c r="H15" s="458">
        <v>548.458</v>
      </c>
    </row>
    <row r="16" spans="1:8" ht="15">
      <c r="A16" s="122">
        <v>12</v>
      </c>
      <c r="B16" s="408" t="s">
        <v>74</v>
      </c>
      <c r="C16" s="474" t="s">
        <v>75</v>
      </c>
      <c r="D16" s="411"/>
      <c r="E16" s="411"/>
      <c r="F16" s="407">
        <v>548.25</v>
      </c>
      <c r="G16" s="409"/>
      <c r="H16" s="417">
        <f>SUM(D16:G16)</f>
        <v>548.25</v>
      </c>
    </row>
    <row r="17" spans="1:8" ht="15">
      <c r="A17" s="95">
        <v>13</v>
      </c>
      <c r="B17" s="401" t="s">
        <v>43</v>
      </c>
      <c r="C17" s="400" t="s">
        <v>44</v>
      </c>
      <c r="D17" s="414">
        <v>388.70833333333337</v>
      </c>
      <c r="E17" s="414">
        <v>51.83333333333333</v>
      </c>
      <c r="F17" s="418"/>
      <c r="G17" s="421">
        <v>76.333</v>
      </c>
      <c r="H17" s="415">
        <f>SUM(D17:G17)</f>
        <v>516.8746666666667</v>
      </c>
    </row>
    <row r="18" spans="1:8" ht="15">
      <c r="A18" s="122">
        <v>14</v>
      </c>
      <c r="B18" s="408" t="s">
        <v>80</v>
      </c>
      <c r="C18" s="409" t="s">
        <v>96</v>
      </c>
      <c r="D18" s="416"/>
      <c r="E18" s="416"/>
      <c r="F18" s="406"/>
      <c r="G18" s="420">
        <v>474.5</v>
      </c>
      <c r="H18" s="445">
        <v>474.5</v>
      </c>
    </row>
    <row r="19" spans="1:8" ht="15">
      <c r="A19" s="95">
        <v>15</v>
      </c>
      <c r="B19" s="401" t="s">
        <v>28</v>
      </c>
      <c r="C19" s="399" t="s">
        <v>29</v>
      </c>
      <c r="D19" s="414">
        <v>464.3333333333333</v>
      </c>
      <c r="E19" s="414"/>
      <c r="F19" s="418"/>
      <c r="G19" s="421"/>
      <c r="H19" s="415">
        <f>SUM(D19:G19)</f>
        <v>464.3333333333333</v>
      </c>
    </row>
    <row r="20" spans="1:8" ht="15">
      <c r="A20" s="122">
        <v>16</v>
      </c>
      <c r="B20" s="408" t="s">
        <v>69</v>
      </c>
      <c r="C20" s="409" t="s">
        <v>27</v>
      </c>
      <c r="D20" s="416"/>
      <c r="E20" s="416">
        <v>100.08333333333334</v>
      </c>
      <c r="F20" s="406">
        <v>65.833</v>
      </c>
      <c r="G20" s="420">
        <v>100.667</v>
      </c>
      <c r="H20" s="445">
        <f>D20+E20+F20+SUM(E20:G20)</f>
        <v>432.4996666666667</v>
      </c>
    </row>
    <row r="21" spans="1:8" ht="15">
      <c r="A21" s="95">
        <v>17</v>
      </c>
      <c r="B21" s="401" t="s">
        <v>38</v>
      </c>
      <c r="C21" s="400" t="s">
        <v>22</v>
      </c>
      <c r="D21" s="414">
        <v>44.12500000000001</v>
      </c>
      <c r="E21" s="414">
        <v>56.41666666666666</v>
      </c>
      <c r="F21" s="418">
        <v>72</v>
      </c>
      <c r="G21" s="421">
        <v>122.083</v>
      </c>
      <c r="H21" s="415">
        <f>D21+E21+F21+SUM(E21:G21)</f>
        <v>423.04133333333334</v>
      </c>
    </row>
    <row r="22" spans="1:8" ht="15">
      <c r="A22" s="122">
        <v>18</v>
      </c>
      <c r="B22" s="408" t="s">
        <v>88</v>
      </c>
      <c r="C22" s="409" t="s">
        <v>97</v>
      </c>
      <c r="D22" s="439"/>
      <c r="E22" s="439"/>
      <c r="F22" s="436"/>
      <c r="G22" s="420">
        <v>252.79166666666666</v>
      </c>
      <c r="H22" s="445">
        <v>252.79166666666666</v>
      </c>
    </row>
    <row r="23" spans="1:8" ht="15">
      <c r="A23" s="167">
        <v>19</v>
      </c>
      <c r="B23" s="401" t="s">
        <v>31</v>
      </c>
      <c r="C23" s="399" t="s">
        <v>20</v>
      </c>
      <c r="D23" s="441">
        <v>35.458333333333336</v>
      </c>
      <c r="E23" s="441">
        <v>208.08333333333331</v>
      </c>
      <c r="F23" s="447"/>
      <c r="G23" s="421"/>
      <c r="H23" s="415">
        <f>D23+E23+F23</f>
        <v>243.54166666666666</v>
      </c>
    </row>
    <row r="24" spans="1:8" ht="15">
      <c r="A24" s="201">
        <v>20</v>
      </c>
      <c r="B24" s="479" t="s">
        <v>41</v>
      </c>
      <c r="C24" s="480" t="s">
        <v>20</v>
      </c>
      <c r="D24" s="422">
        <v>145.16666666666666</v>
      </c>
      <c r="E24" s="423"/>
      <c r="F24" s="422">
        <v>93.542</v>
      </c>
      <c r="G24" s="423"/>
      <c r="H24" s="391">
        <f>D24+E24+F24</f>
        <v>238.70866666666666</v>
      </c>
    </row>
    <row r="25" spans="1:8" ht="15">
      <c r="A25" s="199">
        <v>21</v>
      </c>
      <c r="B25" s="425" t="s">
        <v>66</v>
      </c>
      <c r="C25" s="450" t="s">
        <v>57</v>
      </c>
      <c r="D25" s="447"/>
      <c r="E25" s="441">
        <v>152.83333333333331</v>
      </c>
      <c r="F25" s="447"/>
      <c r="G25" s="441">
        <v>58.75</v>
      </c>
      <c r="H25" s="415">
        <f>E25+G25</f>
        <v>211.58333333333331</v>
      </c>
    </row>
    <row r="26" spans="1:8" ht="15">
      <c r="A26" s="202">
        <v>22</v>
      </c>
      <c r="B26" s="436" t="s">
        <v>32</v>
      </c>
      <c r="C26" s="439" t="s">
        <v>33</v>
      </c>
      <c r="D26" s="406">
        <v>4.083333333333333</v>
      </c>
      <c r="E26" s="444">
        <v>14.083333333333334</v>
      </c>
      <c r="F26" s="406">
        <v>58.833</v>
      </c>
      <c r="G26" s="444">
        <v>37.75</v>
      </c>
      <c r="H26" s="445">
        <f>D26+E26+F26+SUM(E26:G26)</f>
        <v>187.666</v>
      </c>
    </row>
    <row r="27" spans="1:8" ht="15">
      <c r="A27" s="199">
        <v>23</v>
      </c>
      <c r="B27" s="425" t="s">
        <v>83</v>
      </c>
      <c r="C27" s="477" t="s">
        <v>103</v>
      </c>
      <c r="D27" s="447"/>
      <c r="E27" s="441"/>
      <c r="F27" s="447"/>
      <c r="G27" s="441">
        <v>133.833</v>
      </c>
      <c r="H27" s="415">
        <v>133.833</v>
      </c>
    </row>
    <row r="28" spans="1:8" ht="15">
      <c r="A28" s="277">
        <v>24</v>
      </c>
      <c r="B28" s="456" t="s">
        <v>84</v>
      </c>
      <c r="C28" s="439" t="s">
        <v>97</v>
      </c>
      <c r="D28" s="433"/>
      <c r="E28" s="444"/>
      <c r="F28" s="433"/>
      <c r="G28" s="444">
        <v>97.417</v>
      </c>
      <c r="H28" s="445">
        <v>97.417</v>
      </c>
    </row>
    <row r="29" spans="1:8" ht="15">
      <c r="A29" s="302">
        <v>25</v>
      </c>
      <c r="B29" s="450" t="s">
        <v>76</v>
      </c>
      <c r="C29" s="448" t="s">
        <v>20</v>
      </c>
      <c r="D29" s="252"/>
      <c r="E29" s="450"/>
      <c r="F29" s="280">
        <v>14.083</v>
      </c>
      <c r="G29" s="450">
        <v>73.667</v>
      </c>
      <c r="H29" s="443">
        <f>F29+G29</f>
        <v>87.75</v>
      </c>
    </row>
    <row r="30" spans="1:8" ht="15">
      <c r="A30" s="394">
        <v>26</v>
      </c>
      <c r="B30" s="439" t="s">
        <v>85</v>
      </c>
      <c r="C30" s="436" t="s">
        <v>98</v>
      </c>
      <c r="D30" s="444"/>
      <c r="E30" s="406"/>
      <c r="F30" s="444"/>
      <c r="G30" s="406">
        <v>73.667</v>
      </c>
      <c r="H30" s="445">
        <v>73.667</v>
      </c>
    </row>
    <row r="31" spans="1:8" ht="15">
      <c r="A31" s="395">
        <v>27</v>
      </c>
      <c r="B31" s="478" t="s">
        <v>36</v>
      </c>
      <c r="C31" s="427" t="s">
        <v>20</v>
      </c>
      <c r="D31" s="359">
        <v>67.99999999999999</v>
      </c>
      <c r="E31" s="446"/>
      <c r="F31" s="359"/>
      <c r="G31" s="446"/>
      <c r="H31" s="426">
        <f>D31+E31+F31</f>
        <v>67.99999999999999</v>
      </c>
    </row>
    <row r="32" spans="1:8" ht="15">
      <c r="A32" s="394">
        <v>28</v>
      </c>
      <c r="B32" s="439" t="s">
        <v>25</v>
      </c>
      <c r="C32" s="428" t="s">
        <v>20</v>
      </c>
      <c r="D32" s="444">
        <v>36.666666666666664</v>
      </c>
      <c r="E32" s="406"/>
      <c r="F32" s="444"/>
      <c r="G32" s="406"/>
      <c r="H32" s="445">
        <f>D32+E32+F32</f>
        <v>36.666666666666664</v>
      </c>
    </row>
    <row r="33" spans="1:8" ht="15">
      <c r="A33" s="396">
        <v>29</v>
      </c>
      <c r="B33" s="450" t="s">
        <v>87</v>
      </c>
      <c r="C33" s="425" t="s">
        <v>22</v>
      </c>
      <c r="D33" s="441"/>
      <c r="E33" s="447"/>
      <c r="F33" s="441"/>
      <c r="G33" s="447">
        <v>26.667</v>
      </c>
      <c r="H33" s="415">
        <v>26.667</v>
      </c>
    </row>
    <row r="34" spans="1:8" ht="15">
      <c r="A34" s="394">
        <v>30</v>
      </c>
      <c r="B34" s="439" t="s">
        <v>86</v>
      </c>
      <c r="C34" s="436" t="s">
        <v>99</v>
      </c>
      <c r="D34" s="444"/>
      <c r="E34" s="406"/>
      <c r="F34" s="444"/>
      <c r="G34" s="406">
        <v>25.417</v>
      </c>
      <c r="H34" s="445">
        <v>25.417</v>
      </c>
    </row>
    <row r="35" spans="1:8" ht="15">
      <c r="A35" s="396">
        <v>31</v>
      </c>
      <c r="B35" s="332" t="s">
        <v>45</v>
      </c>
      <c r="C35" s="476" t="s">
        <v>27</v>
      </c>
      <c r="D35" s="441">
        <v>21.333333333333332</v>
      </c>
      <c r="E35" s="447"/>
      <c r="F35" s="441"/>
      <c r="G35" s="447"/>
      <c r="H35" s="415">
        <f>D35+E35+F35</f>
        <v>21.333333333333332</v>
      </c>
    </row>
    <row r="36" spans="1:8" ht="15">
      <c r="A36" s="394">
        <v>32</v>
      </c>
      <c r="B36" s="439" t="s">
        <v>67</v>
      </c>
      <c r="C36" s="436" t="s">
        <v>57</v>
      </c>
      <c r="D36" s="444"/>
      <c r="E36" s="406">
        <v>21.333333333333332</v>
      </c>
      <c r="F36" s="444"/>
      <c r="G36" s="406"/>
      <c r="H36" s="445">
        <f>D36+E36+F36</f>
        <v>21.333333333333332</v>
      </c>
    </row>
    <row r="37" spans="1:8" ht="15">
      <c r="A37" s="396">
        <v>33</v>
      </c>
      <c r="B37" s="450" t="s">
        <v>68</v>
      </c>
      <c r="C37" s="425" t="s">
        <v>20</v>
      </c>
      <c r="D37" s="441"/>
      <c r="E37" s="447">
        <v>4.083333333333333</v>
      </c>
      <c r="F37" s="441"/>
      <c r="G37" s="447"/>
      <c r="H37" s="415">
        <f>D37+E37+F37</f>
        <v>4.083333333333333</v>
      </c>
    </row>
    <row r="38" spans="1:8" ht="15.75" thickBot="1">
      <c r="A38" s="481">
        <v>34</v>
      </c>
      <c r="B38" s="482" t="s">
        <v>42</v>
      </c>
      <c r="C38" s="483" t="s">
        <v>21</v>
      </c>
      <c r="D38" s="484">
        <v>0.75</v>
      </c>
      <c r="E38" s="485"/>
      <c r="F38" s="484"/>
      <c r="G38" s="485"/>
      <c r="H38" s="486">
        <f>D38+E38+F38</f>
        <v>0.75</v>
      </c>
    </row>
  </sheetData>
  <sheetProtection/>
  <mergeCells count="1"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Dolgikh</cp:lastModifiedBy>
  <dcterms:created xsi:type="dcterms:W3CDTF">2016-02-28T14:57:45Z</dcterms:created>
  <dcterms:modified xsi:type="dcterms:W3CDTF">2016-10-24T21:29:38Z</dcterms:modified>
  <cp:category/>
  <cp:version/>
  <cp:contentType/>
  <cp:contentStatus/>
</cp:coreProperties>
</file>