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Иван\Documents\IVAN\"/>
    </mc:Choice>
  </mc:AlternateContent>
  <xr:revisionPtr revIDLastSave="0" documentId="13_ncr:1_{87650BA3-B3D1-4822-BA1E-ABB0248199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убок Сапегино Муж" sheetId="2" r:id="rId1"/>
    <sheet name="Кубок Сапегино Жен" sheetId="3" r:id="rId2"/>
    <sheet name="Кубок Сапегино новички и дети" sheetId="21" r:id="rId3"/>
    <sheet name="Качели Жен+Новички" sheetId="5" r:id="rId4"/>
    <sheet name="Качели Муж" sheetId="6" r:id="rId5"/>
    <sheet name="Интуитив дети" sheetId="7" r:id="rId6"/>
    <sheet name=" Интуитив Жен" sheetId="8" r:id="rId7"/>
    <sheet name=" Интуитив Муж" sheetId="9" r:id="rId8"/>
    <sheet name="Глок 1л+дети" sheetId="10" r:id="rId9"/>
    <sheet name="Глок м+ж" sheetId="11" r:id="rId10"/>
    <sheet name="Беготня" sheetId="12" r:id="rId11"/>
    <sheet name="Рабочий и колхозница Точные" sheetId="13" r:id="rId12"/>
    <sheet name="Рабочий и колхозница Сильные" sheetId="14" r:id="rId13"/>
    <sheet name="Потеряшки Точные" sheetId="15" r:id="rId14"/>
    <sheet name="Потеряшки Сильные" sheetId="16" r:id="rId15"/>
    <sheet name=" Плюс-минус Точные" sheetId="17" r:id="rId16"/>
    <sheet name="Плюс-минус Сильные" sheetId="18" r:id="rId17"/>
    <sheet name="Дальность Жен+Дети" sheetId="19" r:id="rId18"/>
    <sheet name="Дальность Муж" sheetId="20" r:id="rId19"/>
  </sheets>
  <definedNames>
    <definedName name="_xlnm._FilterDatabase" localSheetId="9" hidden="1">'Глок м+ж'!$A$26:$N$47</definedName>
    <definedName name="_xlnm.Print_Area" localSheetId="6">' Интуитив Жен'!$A$1:$L$36</definedName>
    <definedName name="_xlnm.Print_Area" localSheetId="7">' Интуитив Муж'!$A$1:$L$31</definedName>
    <definedName name="_xlnm.Print_Area" localSheetId="15">' Плюс-минус Точные'!$A$1:$N$25</definedName>
    <definedName name="_xlnm.Print_Area" localSheetId="9">'Глок м+ж'!$A$1:$N$56</definedName>
    <definedName name="_xlnm.Print_Area" localSheetId="18">'Дальность Муж'!$A$1:$P$61</definedName>
    <definedName name="_xlnm.Print_Area" localSheetId="4">'Качели Муж'!$A$1:$I$42</definedName>
    <definedName name="_xlnm.Print_Area" localSheetId="1">'Кубок Сапегино Жен'!$A$1:$O$48</definedName>
    <definedName name="_xlnm.Print_Area" localSheetId="0">'Кубок Сапегино Муж'!$A$1:$S$92</definedName>
    <definedName name="_xlnm.Print_Area" localSheetId="13">'Потеряшки Точные'!$A$1:$N$26</definedName>
    <definedName name="_xlnm.Print_Area" localSheetId="11">'Рабочий и колхозница Точные'!$A$1:$N$25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1" l="1"/>
  <c r="L9" i="11"/>
  <c r="L6" i="11"/>
  <c r="L7" i="11"/>
  <c r="L10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C34" i="12" l="1"/>
  <c r="C28" i="12"/>
  <c r="C25" i="12"/>
  <c r="C22" i="12"/>
  <c r="C19" i="12"/>
  <c r="C16" i="12"/>
  <c r="C13" i="12"/>
  <c r="C7" i="12"/>
  <c r="D7" i="12" s="1"/>
  <c r="F7" i="12" s="1"/>
  <c r="C10" i="12"/>
  <c r="D4" i="12"/>
  <c r="F4" i="12" s="1"/>
  <c r="C4" i="12"/>
  <c r="D31" i="12"/>
  <c r="G24" i="2"/>
  <c r="G44" i="2"/>
  <c r="G34" i="2"/>
  <c r="G65" i="21"/>
  <c r="G64" i="21"/>
  <c r="G57" i="21"/>
  <c r="G56" i="21"/>
  <c r="G49" i="21"/>
  <c r="G48" i="21"/>
  <c r="G47" i="21"/>
  <c r="J46" i="21"/>
  <c r="G46" i="21"/>
  <c r="J45" i="21"/>
  <c r="G45" i="21"/>
  <c r="J44" i="21"/>
  <c r="G44" i="21"/>
  <c r="J43" i="21"/>
  <c r="G43" i="21"/>
  <c r="J42" i="21"/>
  <c r="G42" i="21"/>
  <c r="J41" i="21"/>
  <c r="G41" i="21"/>
  <c r="J40" i="21"/>
  <c r="G40" i="21"/>
  <c r="J39" i="21"/>
  <c r="G39" i="21"/>
  <c r="J38" i="21"/>
  <c r="G38" i="21"/>
  <c r="J37" i="21"/>
  <c r="G37" i="21"/>
  <c r="J36" i="21"/>
  <c r="G36" i="21"/>
  <c r="J33" i="21"/>
  <c r="G33" i="21"/>
  <c r="J32" i="21"/>
  <c r="G32" i="21"/>
  <c r="J31" i="21"/>
  <c r="G31" i="21"/>
  <c r="J30" i="21"/>
  <c r="G30" i="21"/>
  <c r="H30" i="21" s="1"/>
  <c r="J29" i="21"/>
  <c r="G29" i="21"/>
  <c r="J28" i="21"/>
  <c r="G28" i="21"/>
  <c r="H28" i="21" s="1"/>
  <c r="J27" i="21"/>
  <c r="G27" i="21"/>
  <c r="H27" i="21" s="1"/>
  <c r="J26" i="21"/>
  <c r="G26" i="21"/>
  <c r="H26" i="21" s="1"/>
  <c r="J25" i="21"/>
  <c r="G25" i="21"/>
  <c r="J24" i="21"/>
  <c r="G24" i="21"/>
  <c r="J23" i="21"/>
  <c r="G23" i="21"/>
  <c r="J22" i="21"/>
  <c r="G22" i="21"/>
  <c r="J21" i="21"/>
  <c r="G21" i="21"/>
  <c r="J20" i="21"/>
  <c r="G20" i="21"/>
  <c r="B52" i="21" s="1"/>
  <c r="G52" i="21" s="1"/>
  <c r="G17" i="21"/>
  <c r="G16" i="21"/>
  <c r="G15" i="21"/>
  <c r="B63" i="21" s="1"/>
  <c r="G14" i="21"/>
  <c r="B62" i="21" s="1"/>
  <c r="G13" i="21"/>
  <c r="B61" i="21" s="1"/>
  <c r="G12" i="21"/>
  <c r="B60" i="21" s="1"/>
  <c r="G11" i="21"/>
  <c r="G10" i="21"/>
  <c r="B58" i="21" s="1"/>
  <c r="G9" i="21"/>
  <c r="G8" i="21"/>
  <c r="G7" i="21"/>
  <c r="B55" i="21" s="1"/>
  <c r="G6" i="21"/>
  <c r="H6" i="21" s="1"/>
  <c r="G5" i="21"/>
  <c r="H5" i="21" s="1"/>
  <c r="G4" i="21"/>
  <c r="H4" i="21" s="1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24" i="17"/>
  <c r="L22" i="17"/>
  <c r="L20" i="17"/>
  <c r="L18" i="17"/>
  <c r="L16" i="17"/>
  <c r="L14" i="17"/>
  <c r="L12" i="17"/>
  <c r="L10" i="17"/>
  <c r="L8" i="17"/>
  <c r="L6" i="17"/>
  <c r="L4" i="17"/>
  <c r="L24" i="16"/>
  <c r="L22" i="16"/>
  <c r="L20" i="16"/>
  <c r="L18" i="16"/>
  <c r="L16" i="16"/>
  <c r="L14" i="16"/>
  <c r="L12" i="16"/>
  <c r="L10" i="16"/>
  <c r="L8" i="16"/>
  <c r="L6" i="16"/>
  <c r="L4" i="16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0" i="15"/>
  <c r="L9" i="15"/>
  <c r="L8" i="15"/>
  <c r="L6" i="15"/>
  <c r="L5" i="15"/>
  <c r="L4" i="15"/>
  <c r="L25" i="14"/>
  <c r="L24" i="14"/>
  <c r="L23" i="14"/>
  <c r="L22" i="14"/>
  <c r="L21" i="14"/>
  <c r="L20" i="14"/>
  <c r="L19" i="14"/>
  <c r="L18" i="14"/>
  <c r="L17" i="14"/>
  <c r="L16" i="14"/>
  <c r="L15" i="14"/>
  <c r="L14" i="14"/>
  <c r="L12" i="14"/>
  <c r="L11" i="14"/>
  <c r="L10" i="14"/>
  <c r="L9" i="14"/>
  <c r="L8" i="14"/>
  <c r="L7" i="14"/>
  <c r="L6" i="14"/>
  <c r="L5" i="14"/>
  <c r="L4" i="14"/>
  <c r="O25" i="13"/>
  <c r="L25" i="13"/>
  <c r="O24" i="13"/>
  <c r="L24" i="13"/>
  <c r="O23" i="13"/>
  <c r="L23" i="13"/>
  <c r="O22" i="13"/>
  <c r="L22" i="13"/>
  <c r="O21" i="13"/>
  <c r="L21" i="13"/>
  <c r="O20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D40" i="12"/>
  <c r="D37" i="12"/>
  <c r="D34" i="12"/>
  <c r="D28" i="12"/>
  <c r="F28" i="12" s="1"/>
  <c r="D25" i="12"/>
  <c r="F25" i="12" s="1"/>
  <c r="D22" i="12"/>
  <c r="F22" i="12" s="1"/>
  <c r="D19" i="12"/>
  <c r="F19" i="12" s="1"/>
  <c r="D16" i="12"/>
  <c r="F16" i="12" s="1"/>
  <c r="D13" i="12"/>
  <c r="F13" i="12" s="1"/>
  <c r="D10" i="12"/>
  <c r="L56" i="11"/>
  <c r="L55" i="11"/>
  <c r="L54" i="11"/>
  <c r="L53" i="11"/>
  <c r="L52" i="11"/>
  <c r="L51" i="11"/>
  <c r="L27" i="11"/>
  <c r="L26" i="11"/>
  <c r="L19" i="11"/>
  <c r="L18" i="11"/>
  <c r="L17" i="11"/>
  <c r="L16" i="11"/>
  <c r="L15" i="11"/>
  <c r="L14" i="11"/>
  <c r="L13" i="11"/>
  <c r="L12" i="11"/>
  <c r="L11" i="11"/>
  <c r="L5" i="11"/>
  <c r="L4" i="11"/>
  <c r="L10" i="10"/>
  <c r="L9" i="10"/>
  <c r="L8" i="10"/>
  <c r="L7" i="10"/>
  <c r="L6" i="10"/>
  <c r="L5" i="10"/>
  <c r="L4" i="10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14" i="7"/>
  <c r="I13" i="7"/>
  <c r="I12" i="7"/>
  <c r="I11" i="7"/>
  <c r="I10" i="7"/>
  <c r="I9" i="7"/>
  <c r="I8" i="7"/>
  <c r="I7" i="7"/>
  <c r="I6" i="7"/>
  <c r="I5" i="7"/>
  <c r="I4" i="7"/>
  <c r="I3" i="7"/>
  <c r="G44" i="3"/>
  <c r="G43" i="3"/>
  <c r="J28" i="3"/>
  <c r="G28" i="3"/>
  <c r="J27" i="3"/>
  <c r="G27" i="3"/>
  <c r="J26" i="3"/>
  <c r="G26" i="3"/>
  <c r="J25" i="3"/>
  <c r="G25" i="3"/>
  <c r="J24" i="3"/>
  <c r="G24" i="3"/>
  <c r="J23" i="3"/>
  <c r="G23" i="3"/>
  <c r="J22" i="3"/>
  <c r="G22" i="3"/>
  <c r="J19" i="3"/>
  <c r="G19" i="3"/>
  <c r="J18" i="3"/>
  <c r="G18" i="3"/>
  <c r="J17" i="3"/>
  <c r="G17" i="3"/>
  <c r="J16" i="3"/>
  <c r="G16" i="3"/>
  <c r="J15" i="3"/>
  <c r="G15" i="3"/>
  <c r="J14" i="3"/>
  <c r="G14" i="3"/>
  <c r="J13" i="3"/>
  <c r="G13" i="3"/>
  <c r="G10" i="3"/>
  <c r="G9" i="3"/>
  <c r="G8" i="3"/>
  <c r="G7" i="3"/>
  <c r="G6" i="3"/>
  <c r="G5" i="3"/>
  <c r="G4" i="3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1" i="2"/>
  <c r="G61" i="2"/>
  <c r="J60" i="2"/>
  <c r="G60" i="2"/>
  <c r="J59" i="2"/>
  <c r="G59" i="2"/>
  <c r="J58" i="2"/>
  <c r="G58" i="2"/>
  <c r="J57" i="2"/>
  <c r="G57" i="2"/>
  <c r="J56" i="2"/>
  <c r="G56" i="2"/>
  <c r="J55" i="2"/>
  <c r="G55" i="2"/>
  <c r="J54" i="2"/>
  <c r="G54" i="2"/>
  <c r="J53" i="2"/>
  <c r="G53" i="2"/>
  <c r="J52" i="2"/>
  <c r="G52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G45" i="2"/>
  <c r="J44" i="2"/>
  <c r="J41" i="2"/>
  <c r="G41" i="2"/>
  <c r="J40" i="2"/>
  <c r="G40" i="2"/>
  <c r="J39" i="2"/>
  <c r="G39" i="2"/>
  <c r="J38" i="2"/>
  <c r="G38" i="2"/>
  <c r="J37" i="2"/>
  <c r="G37" i="2"/>
  <c r="J36" i="2"/>
  <c r="G36" i="2"/>
  <c r="J35" i="2"/>
  <c r="G35" i="2"/>
  <c r="J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J26" i="2"/>
  <c r="G26" i="2"/>
  <c r="J25" i="2"/>
  <c r="G25" i="2"/>
  <c r="J24" i="2"/>
  <c r="G20" i="2"/>
  <c r="G19" i="2"/>
  <c r="G18" i="2"/>
  <c r="G78" i="2" s="1"/>
  <c r="G17" i="2"/>
  <c r="G16" i="2"/>
  <c r="G15" i="2"/>
  <c r="G14" i="2"/>
  <c r="G74" i="2" s="1"/>
  <c r="G13" i="2"/>
  <c r="G12" i="2"/>
  <c r="G11" i="2"/>
  <c r="G10" i="2"/>
  <c r="G9" i="2"/>
  <c r="G8" i="2"/>
  <c r="G7" i="2"/>
  <c r="G6" i="2"/>
  <c r="G5" i="2"/>
  <c r="G4" i="2"/>
  <c r="F10" i="12" l="1"/>
  <c r="B53" i="21"/>
  <c r="G53" i="21" s="1"/>
  <c r="H7" i="21"/>
  <c r="H31" i="21"/>
  <c r="B59" i="21"/>
  <c r="H15" i="21"/>
  <c r="G79" i="2"/>
  <c r="B54" i="21"/>
  <c r="H29" i="21"/>
  <c r="G33" i="3"/>
  <c r="G70" i="2"/>
  <c r="G34" i="3"/>
  <c r="K16" i="9"/>
  <c r="K9" i="9"/>
  <c r="K24" i="9"/>
  <c r="K3" i="8"/>
  <c r="K11" i="8"/>
  <c r="N9" i="11"/>
  <c r="N17" i="11"/>
  <c r="N7" i="10"/>
  <c r="F37" i="12"/>
  <c r="F41" i="12"/>
  <c r="F40" i="12"/>
  <c r="N4" i="17"/>
  <c r="N24" i="17"/>
  <c r="N10" i="17"/>
  <c r="N14" i="15"/>
  <c r="N8" i="15"/>
  <c r="N4" i="14"/>
  <c r="N6" i="14"/>
  <c r="N16" i="13"/>
  <c r="K3" i="9"/>
  <c r="K11" i="9"/>
  <c r="K18" i="9"/>
  <c r="K26" i="9"/>
  <c r="K29" i="9"/>
  <c r="K12" i="9"/>
  <c r="K19" i="9"/>
  <c r="K27" i="9"/>
  <c r="K5" i="9"/>
  <c r="K13" i="9"/>
  <c r="K20" i="9"/>
  <c r="K28" i="9"/>
  <c r="K7" i="9"/>
  <c r="K30" i="9"/>
  <c r="K15" i="9"/>
  <c r="K22" i="9"/>
  <c r="K8" i="9"/>
  <c r="K23" i="9"/>
  <c r="K31" i="9"/>
  <c r="N18" i="16"/>
  <c r="N6" i="10"/>
  <c r="N9" i="10"/>
  <c r="N10" i="10"/>
  <c r="N8" i="10"/>
  <c r="N4" i="10"/>
  <c r="K9" i="7"/>
  <c r="K10" i="7"/>
  <c r="K3" i="7"/>
  <c r="K11" i="7"/>
  <c r="K5" i="7"/>
  <c r="K14" i="7"/>
  <c r="K13" i="7"/>
  <c r="K7" i="7"/>
  <c r="N33" i="11"/>
  <c r="N41" i="11"/>
  <c r="N49" i="11"/>
  <c r="N56" i="11"/>
  <c r="N34" i="11"/>
  <c r="N42" i="11"/>
  <c r="N50" i="11"/>
  <c r="N27" i="11"/>
  <c r="N35" i="11"/>
  <c r="N43" i="11"/>
  <c r="N51" i="11"/>
  <c r="N29" i="11"/>
  <c r="N37" i="11"/>
  <c r="N45" i="11"/>
  <c r="N53" i="11"/>
  <c r="N30" i="11"/>
  <c r="N38" i="11"/>
  <c r="N46" i="11"/>
  <c r="N54" i="11"/>
  <c r="N31" i="11"/>
  <c r="N39" i="11"/>
  <c r="N47" i="11"/>
  <c r="N55" i="11"/>
  <c r="K8" i="8"/>
  <c r="K16" i="8"/>
  <c r="K9" i="8"/>
  <c r="K17" i="8"/>
  <c r="K18" i="8"/>
  <c r="K12" i="8"/>
  <c r="K5" i="8"/>
  <c r="K13" i="8"/>
  <c r="K7" i="8"/>
  <c r="K15" i="8"/>
  <c r="N11" i="11"/>
  <c r="N19" i="11"/>
  <c r="N18" i="11"/>
  <c r="N12" i="11"/>
  <c r="N5" i="11"/>
  <c r="N13" i="11"/>
  <c r="N7" i="11"/>
  <c r="N15" i="11"/>
  <c r="N8" i="11"/>
  <c r="N16" i="11"/>
  <c r="N6" i="15"/>
  <c r="N16" i="15"/>
  <c r="N24" i="15"/>
  <c r="N10" i="15"/>
  <c r="N12" i="15"/>
  <c r="N18" i="15"/>
  <c r="N22" i="15"/>
  <c r="N20" i="15"/>
  <c r="N12" i="17"/>
  <c r="N15" i="17"/>
  <c r="N16" i="17"/>
  <c r="N18" i="17"/>
  <c r="N13" i="17"/>
  <c r="N20" i="17"/>
  <c r="N8" i="17"/>
  <c r="N22" i="17"/>
  <c r="N14" i="18"/>
  <c r="N4" i="18"/>
  <c r="N12" i="18"/>
  <c r="N6" i="18"/>
  <c r="N22" i="18"/>
  <c r="N8" i="18"/>
  <c r="N16" i="18"/>
  <c r="N24" i="18"/>
  <c r="N10" i="18"/>
  <c r="N18" i="18"/>
  <c r="N10" i="16"/>
  <c r="N8" i="16"/>
  <c r="N20" i="16"/>
  <c r="N24" i="16"/>
  <c r="N12" i="16"/>
  <c r="N16" i="16"/>
  <c r="N22" i="16"/>
  <c r="N19" i="13"/>
  <c r="N13" i="13"/>
  <c r="N21" i="13"/>
  <c r="N24" i="13"/>
  <c r="N14" i="13"/>
  <c r="N8" i="13"/>
  <c r="N6" i="13"/>
  <c r="N10" i="13"/>
  <c r="N22" i="13"/>
  <c r="N7" i="13"/>
  <c r="N15" i="13"/>
  <c r="N23" i="13"/>
  <c r="N18" i="13"/>
  <c r="N8" i="14"/>
  <c r="N18" i="14"/>
  <c r="N20" i="14"/>
  <c r="N16" i="14"/>
  <c r="N12" i="14"/>
  <c r="N10" i="14"/>
  <c r="N14" i="14"/>
  <c r="N22" i="14"/>
  <c r="G32" i="3"/>
  <c r="G35" i="3"/>
  <c r="G36" i="3"/>
  <c r="G31" i="3"/>
  <c r="G66" i="2"/>
  <c r="G71" i="2"/>
  <c r="G75" i="2"/>
  <c r="G77" i="2"/>
  <c r="G72" i="2"/>
  <c r="G80" i="2"/>
  <c r="G64" i="2"/>
  <c r="G65" i="2"/>
  <c r="G73" i="2"/>
  <c r="G67" i="2"/>
  <c r="G68" i="2"/>
  <c r="G76" i="2"/>
  <c r="I76" i="2" s="1"/>
  <c r="G69" i="2"/>
  <c r="I69" i="2" s="1"/>
  <c r="I46" i="2"/>
  <c r="H37" i="21"/>
  <c r="H28" i="3"/>
  <c r="H27" i="3"/>
  <c r="H38" i="21"/>
  <c r="H36" i="21"/>
  <c r="H39" i="21"/>
  <c r="H41" i="21"/>
  <c r="H44" i="21"/>
  <c r="H49" i="21"/>
  <c r="H43" i="21"/>
  <c r="H42" i="21"/>
  <c r="H47" i="21"/>
  <c r="H46" i="21"/>
  <c r="H45" i="21"/>
  <c r="H14" i="21"/>
  <c r="H13" i="21"/>
  <c r="H12" i="21"/>
  <c r="H11" i="21"/>
  <c r="H10" i="21"/>
  <c r="I29" i="2"/>
  <c r="I41" i="2"/>
  <c r="I33" i="2"/>
  <c r="H20" i="21"/>
  <c r="H23" i="21"/>
  <c r="H21" i="21"/>
  <c r="H22" i="21"/>
  <c r="H32" i="21"/>
  <c r="H33" i="21"/>
  <c r="H24" i="21"/>
  <c r="G54" i="21"/>
  <c r="H53" i="21" s="1"/>
  <c r="H7" i="3"/>
  <c r="H8" i="3"/>
  <c r="G55" i="21"/>
  <c r="G58" i="21"/>
  <c r="G61" i="21"/>
  <c r="G63" i="21"/>
  <c r="G62" i="21"/>
  <c r="G60" i="21"/>
  <c r="G59" i="21"/>
  <c r="H8" i="21"/>
  <c r="H16" i="21"/>
  <c r="H9" i="21"/>
  <c r="H17" i="21"/>
  <c r="H40" i="21"/>
  <c r="H48" i="21"/>
  <c r="H25" i="21"/>
  <c r="G39" i="3"/>
  <c r="G38" i="3"/>
  <c r="H14" i="3"/>
  <c r="G42" i="3"/>
  <c r="G41" i="3"/>
  <c r="H9" i="3"/>
  <c r="H5" i="3"/>
  <c r="G37" i="3"/>
  <c r="H4" i="3"/>
  <c r="H6" i="3"/>
  <c r="G40" i="3"/>
  <c r="H10" i="3"/>
  <c r="I54" i="2"/>
  <c r="I44" i="2"/>
  <c r="I52" i="2"/>
  <c r="I56" i="2"/>
  <c r="I48" i="2"/>
  <c r="I60" i="2"/>
  <c r="I61" i="2"/>
  <c r="I53" i="2"/>
  <c r="I27" i="2"/>
  <c r="I35" i="2"/>
  <c r="I39" i="2"/>
  <c r="I24" i="2"/>
  <c r="I32" i="2"/>
  <c r="I40" i="2"/>
  <c r="I31" i="2"/>
  <c r="I21" i="2"/>
  <c r="I15" i="2"/>
  <c r="I11" i="2"/>
  <c r="I19" i="2"/>
  <c r="I58" i="2"/>
  <c r="I4" i="2"/>
  <c r="I30" i="2"/>
  <c r="I38" i="2"/>
  <c r="I5" i="2"/>
  <c r="I6" i="2"/>
  <c r="I10" i="2"/>
  <c r="I14" i="2"/>
  <c r="I18" i="2"/>
  <c r="I26" i="2"/>
  <c r="I34" i="2"/>
  <c r="I47" i="2"/>
  <c r="I55" i="2"/>
  <c r="H17" i="3"/>
  <c r="I7" i="2"/>
  <c r="I37" i="2"/>
  <c r="I45" i="2"/>
  <c r="H15" i="3"/>
  <c r="H24" i="3"/>
  <c r="I50" i="2"/>
  <c r="I12" i="2"/>
  <c r="I25" i="2"/>
  <c r="H19" i="3"/>
  <c r="H25" i="3"/>
  <c r="I16" i="2"/>
  <c r="I51" i="2"/>
  <c r="I59" i="2"/>
  <c r="I9" i="2"/>
  <c r="I13" i="2"/>
  <c r="I17" i="2"/>
  <c r="I28" i="2"/>
  <c r="I36" i="2"/>
  <c r="I49" i="2"/>
  <c r="I57" i="2"/>
  <c r="H23" i="3"/>
  <c r="I8" i="2"/>
  <c r="I20" i="2"/>
  <c r="H22" i="3"/>
  <c r="H26" i="3"/>
  <c r="H18" i="3"/>
  <c r="F42" i="12"/>
  <c r="N9" i="13"/>
  <c r="N17" i="13"/>
  <c r="N25" i="13"/>
  <c r="N24" i="14"/>
  <c r="N21" i="17"/>
  <c r="N20" i="18"/>
  <c r="H13" i="3"/>
  <c r="N12" i="13"/>
  <c r="N20" i="13"/>
  <c r="N11" i="17"/>
  <c r="H16" i="3"/>
  <c r="K6" i="7"/>
  <c r="K4" i="8"/>
  <c r="K4" i="9"/>
  <c r="N5" i="10"/>
  <c r="N4" i="11"/>
  <c r="N26" i="11"/>
  <c r="N4" i="13"/>
  <c r="N4" i="16"/>
  <c r="N6" i="17"/>
  <c r="N17" i="17"/>
  <c r="F38" i="12"/>
  <c r="N4" i="15"/>
  <c r="N7" i="17"/>
  <c r="N23" i="17"/>
  <c r="F39" i="12"/>
  <c r="N6" i="16"/>
  <c r="N14" i="16"/>
  <c r="N19" i="17"/>
  <c r="K4" i="7"/>
  <c r="K8" i="7"/>
  <c r="K12" i="7"/>
  <c r="K6" i="8"/>
  <c r="K10" i="8"/>
  <c r="K14" i="8"/>
  <c r="K6" i="9"/>
  <c r="K10" i="9"/>
  <c r="K14" i="9"/>
  <c r="K17" i="9"/>
  <c r="K21" i="9"/>
  <c r="K25" i="9"/>
  <c r="N6" i="11"/>
  <c r="N10" i="11"/>
  <c r="N14" i="11"/>
  <c r="N28" i="11"/>
  <c r="N32" i="11"/>
  <c r="N36" i="11"/>
  <c r="N40" i="11"/>
  <c r="N44" i="11"/>
  <c r="N48" i="11"/>
  <c r="N52" i="11"/>
  <c r="N11" i="13"/>
  <c r="N9" i="17"/>
  <c r="N14" i="17"/>
  <c r="N25" i="17"/>
  <c r="I70" i="2" l="1"/>
  <c r="I68" i="2"/>
  <c r="I67" i="2"/>
  <c r="I73" i="2"/>
  <c r="I65" i="2"/>
  <c r="I64" i="2"/>
  <c r="I79" i="2"/>
  <c r="I80" i="2"/>
  <c r="I72" i="2"/>
  <c r="I77" i="2"/>
  <c r="I75" i="2"/>
  <c r="I71" i="2"/>
  <c r="I66" i="2"/>
  <c r="I78" i="2"/>
  <c r="I74" i="2"/>
  <c r="H34" i="3"/>
  <c r="H42" i="3"/>
  <c r="H37" i="3"/>
  <c r="H39" i="3"/>
  <c r="H33" i="3"/>
  <c r="H40" i="3"/>
  <c r="H32" i="3"/>
  <c r="H41" i="3"/>
  <c r="H35" i="3"/>
  <c r="H44" i="3"/>
  <c r="H43" i="3"/>
  <c r="H38" i="3"/>
  <c r="H36" i="3"/>
  <c r="H62" i="21"/>
  <c r="H63" i="21"/>
  <c r="H58" i="21"/>
  <c r="H61" i="21"/>
  <c r="H59" i="21"/>
  <c r="H60" i="21"/>
  <c r="H55" i="21"/>
  <c r="H52" i="21"/>
  <c r="H54" i="21"/>
  <c r="H57" i="21"/>
  <c r="H64" i="21"/>
  <c r="H65" i="21"/>
  <c r="H56" i="21"/>
  <c r="H31" i="3"/>
</calcChain>
</file>

<file path=xl/sharedStrings.xml><?xml version="1.0" encoding="utf-8"?>
<sst xmlns="http://schemas.openxmlformats.org/spreadsheetml/2006/main" count="668" uniqueCount="109">
  <si>
    <t>Дети</t>
  </si>
  <si>
    <t>Сумма</t>
  </si>
  <si>
    <t>нет</t>
  </si>
  <si>
    <t>Беготня</t>
  </si>
  <si>
    <t>Кубок Сапегино</t>
  </si>
  <si>
    <t>Н-Т-Л Мужчины</t>
  </si>
  <si>
    <t>Место</t>
  </si>
  <si>
    <t>Отрыв от лучшего</t>
  </si>
  <si>
    <t>Баландин Владимир</t>
  </si>
  <si>
    <t>Дербунов Григорий</t>
  </si>
  <si>
    <t>Зиновьев Александр</t>
  </si>
  <si>
    <t>Кузнецов Максим</t>
  </si>
  <si>
    <t>Че</t>
  </si>
  <si>
    <t>Шабанов Олег</t>
  </si>
  <si>
    <t>Шлоков Роман</t>
  </si>
  <si>
    <t>Шубенин Андрей</t>
  </si>
  <si>
    <t>Ерошин Анатолий</t>
  </si>
  <si>
    <t>Матевосян Ашот</t>
  </si>
  <si>
    <t>Родиков Сергей</t>
  </si>
  <si>
    <t>Дмитриев Артем</t>
  </si>
  <si>
    <t>Комплект Мужчины</t>
  </si>
  <si>
    <t>Безоборотка Мужчины</t>
  </si>
  <si>
    <t>Сумма мужчины Кубок Сапегино</t>
  </si>
  <si>
    <t>Н-Т-Л Женщины</t>
  </si>
  <si>
    <t>Леншина Вера</t>
  </si>
  <si>
    <t>Петтерсон</t>
  </si>
  <si>
    <t>Сенькова Надежда</t>
  </si>
  <si>
    <t>Скляревская Евгения</t>
  </si>
  <si>
    <t>Харькова Марина</t>
  </si>
  <si>
    <t>Комплект Женщины</t>
  </si>
  <si>
    <t>Безоборотка Женщины</t>
  </si>
  <si>
    <t>Сумма женщины Кубок Сапегино</t>
  </si>
  <si>
    <t>Селезнев Андрей</t>
  </si>
  <si>
    <t>Трусова Мария</t>
  </si>
  <si>
    <t>Беленкова Ива</t>
  </si>
  <si>
    <t>Дмитриев Родослав</t>
  </si>
  <si>
    <t>Смит Тереза</t>
  </si>
  <si>
    <t>Шубина Ева</t>
  </si>
  <si>
    <t>Отбор</t>
  </si>
  <si>
    <t>Качели Дети</t>
  </si>
  <si>
    <t>Качели 1 лига</t>
  </si>
  <si>
    <t>Селезнев</t>
  </si>
  <si>
    <t>Качели Мужчины</t>
  </si>
  <si>
    <t>Интуитив топор дети</t>
  </si>
  <si>
    <t>Интуитив топор женщины</t>
  </si>
  <si>
    <t>Интуитив топор мужчины</t>
  </si>
  <si>
    <t>Глок дети</t>
  </si>
  <si>
    <t>Глок женщины</t>
  </si>
  <si>
    <t>Глок мужчины</t>
  </si>
  <si>
    <t>Время</t>
  </si>
  <si>
    <t>Очки</t>
  </si>
  <si>
    <t>Результат</t>
  </si>
  <si>
    <t>Рабочий и колхозница Точные</t>
  </si>
  <si>
    <t>Рабочий и колхозница Сильные</t>
  </si>
  <si>
    <t>Потеряшки Точные</t>
  </si>
  <si>
    <t>Потеряшки Сильные</t>
  </si>
  <si>
    <t>Плюс-минус Точные</t>
  </si>
  <si>
    <t>Плюс-минус Сильные</t>
  </si>
  <si>
    <t>Дальний бросок ножа женщины</t>
  </si>
  <si>
    <t>Зона</t>
  </si>
  <si>
    <t>7-10</t>
  </si>
  <si>
    <t>10-13</t>
  </si>
  <si>
    <t>13-16</t>
  </si>
  <si>
    <t>место</t>
  </si>
  <si>
    <t>Дальний бросок топора женщины</t>
  </si>
  <si>
    <t>Дальний бросок ножа мужчины</t>
  </si>
  <si>
    <t>16-19</t>
  </si>
  <si>
    <t>19-22</t>
  </si>
  <si>
    <t>Дальний бросок топора мужчины</t>
  </si>
  <si>
    <t>22-25</t>
  </si>
  <si>
    <t>25-28</t>
  </si>
  <si>
    <t>Трусова Виктория</t>
  </si>
  <si>
    <t>Андрей Ходорченко</t>
  </si>
  <si>
    <t>Батурин Иван</t>
  </si>
  <si>
    <t>Малинский Антон</t>
  </si>
  <si>
    <t>Аюпов Альберт</t>
  </si>
  <si>
    <t>Харьков Даниил</t>
  </si>
  <si>
    <t>Смирнов Сергей</t>
  </si>
  <si>
    <t>Дмитриев Доборомир</t>
  </si>
  <si>
    <t>Мономах Олег</t>
  </si>
  <si>
    <t>Долгих Иван</t>
  </si>
  <si>
    <t>Н-Т-Л 1 лига</t>
  </si>
  <si>
    <t>Комплект 1 лига</t>
  </si>
  <si>
    <t>Безоборотка 1 лига</t>
  </si>
  <si>
    <t>Сумма 1 лига Кубок Сапегино</t>
  </si>
  <si>
    <t>Качели Женщины+1 лига</t>
  </si>
  <si>
    <t>финал</t>
  </si>
  <si>
    <t>полуфинал</t>
  </si>
  <si>
    <t>победитель</t>
  </si>
  <si>
    <t>Светолика</t>
  </si>
  <si>
    <t>Шабанов</t>
  </si>
  <si>
    <t>Леншина</t>
  </si>
  <si>
    <t>Беленкова</t>
  </si>
  <si>
    <t>Трусова</t>
  </si>
  <si>
    <t>Родиков</t>
  </si>
  <si>
    <t>Родослав</t>
  </si>
  <si>
    <t>Харькова</t>
  </si>
  <si>
    <t>Дмитриев</t>
  </si>
  <si>
    <t>Долгих</t>
  </si>
  <si>
    <t>Дербунов</t>
  </si>
  <si>
    <t xml:space="preserve">Дальний бросок ножа дети и 1 лига </t>
  </si>
  <si>
    <t>Дальний бросок топора дети и 1 лига</t>
  </si>
  <si>
    <t>Шубенин</t>
  </si>
  <si>
    <t>Аюпов</t>
  </si>
  <si>
    <t>25-27</t>
  </si>
  <si>
    <t>27-30</t>
  </si>
  <si>
    <t>НЕТ</t>
  </si>
  <si>
    <t>Вне зачета</t>
  </si>
  <si>
    <t>Вне зачёта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</si>
</sst>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1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/>
    <xf numFmtId="0" fontId="1" fillId="0" borderId="1" xfId="0" applyFont="1" applyBorder="1" applyAlignment="1">
      <alignment vertical="center"/>
    </xf>
    <xf numFmtId="0" fontId="0" fillId="0" borderId="4" xfId="0" applyBorder="1"/>
    <xf numFmtId="10" fontId="0" fillId="0" borderId="1" xfId="0" applyNumberFormat="1" applyBorder="1"/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1" xfId="2" applyFill="1" applyBorder="1"/>
    <xf numFmtId="0" fontId="3" fillId="0" borderId="1" xfId="1" applyFill="1" applyBorder="1"/>
    <xf numFmtId="0" fontId="0" fillId="6" borderId="1" xfId="0" applyFill="1" applyBorder="1"/>
    <xf numFmtId="0" fontId="0" fillId="0" borderId="0" xfId="0" applyAlignment="1">
      <alignment wrapText="1"/>
    </xf>
    <xf numFmtId="0" fontId="6" fillId="0" borderId="0" xfId="0" applyFont="1"/>
    <xf numFmtId="0" fontId="1" fillId="0" borderId="4" xfId="0" applyFont="1" applyBorder="1" applyAlignment="1">
      <alignment vertical="center"/>
    </xf>
    <xf numFmtId="0" fontId="0" fillId="0" borderId="2" xfId="0" applyBorder="1"/>
    <xf numFmtId="0" fontId="6" fillId="0" borderId="1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1" fillId="0" borderId="0" xfId="0" applyFont="1"/>
    <xf numFmtId="0" fontId="8" fillId="0" borderId="8" xfId="0" applyFont="1" applyBorder="1"/>
    <xf numFmtId="0" fontId="8" fillId="0" borderId="13" xfId="0" applyFont="1" applyBorder="1"/>
    <xf numFmtId="0" fontId="8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1" fillId="0" borderId="1" xfId="0" applyNumberFormat="1" applyFont="1" applyBorder="1"/>
    <xf numFmtId="0" fontId="4" fillId="0" borderId="1" xfId="2" applyFill="1" applyBorder="1" applyAlignment="1">
      <alignment horizontal="center"/>
    </xf>
    <xf numFmtId="10" fontId="1" fillId="0" borderId="1" xfId="2" applyNumberFormat="1" applyFont="1" applyFill="1" applyBorder="1"/>
    <xf numFmtId="0" fontId="3" fillId="0" borderId="1" xfId="1" applyFill="1" applyBorder="1" applyAlignment="1">
      <alignment horizontal="center"/>
    </xf>
    <xf numFmtId="10" fontId="1" fillId="0" borderId="1" xfId="1" applyNumberFormat="1" applyFont="1" applyFill="1" applyBorder="1"/>
    <xf numFmtId="0" fontId="0" fillId="0" borderId="5" xfId="0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0" fontId="2" fillId="0" borderId="1" xfId="2" applyNumberFormat="1" applyFont="1" applyFill="1" applyBorder="1"/>
    <xf numFmtId="10" fontId="2" fillId="0" borderId="1" xfId="0" applyNumberFormat="1" applyFont="1" applyBorder="1"/>
    <xf numFmtId="10" fontId="2" fillId="0" borderId="1" xfId="1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0" fontId="1" fillId="6" borderId="1" xfId="0" applyNumberFormat="1" applyFont="1" applyFill="1" applyBorder="1"/>
    <xf numFmtId="0" fontId="3" fillId="0" borderId="1" xfId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5" borderId="0" xfId="0" applyFill="1"/>
    <xf numFmtId="0" fontId="4" fillId="0" borderId="1" xfId="2" applyFill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5" xfId="0" applyBorder="1"/>
    <xf numFmtId="0" fontId="1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6" xfId="0" applyBorder="1"/>
    <xf numFmtId="0" fontId="0" fillId="0" borderId="21" xfId="0" applyBorder="1"/>
    <xf numFmtId="0" fontId="0" fillId="0" borderId="32" xfId="0" applyBorder="1"/>
    <xf numFmtId="10" fontId="0" fillId="0" borderId="33" xfId="0" applyNumberFormat="1" applyBorder="1"/>
    <xf numFmtId="2" fontId="0" fillId="0" borderId="0" xfId="0" applyNumberFormat="1"/>
    <xf numFmtId="0" fontId="6" fillId="0" borderId="34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/>
    <xf numFmtId="0" fontId="0" fillId="0" borderId="38" xfId="0" applyBorder="1"/>
    <xf numFmtId="10" fontId="0" fillId="0" borderId="6" xfId="0" applyNumberFormat="1" applyBorder="1"/>
    <xf numFmtId="0" fontId="6" fillId="0" borderId="1" xfId="0" applyFont="1" applyBorder="1" applyAlignment="1">
      <alignment wrapText="1"/>
    </xf>
    <xf numFmtId="0" fontId="9" fillId="0" borderId="1" xfId="2" applyFont="1" applyFill="1" applyBorder="1"/>
    <xf numFmtId="0" fontId="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6" fillId="0" borderId="1" xfId="0" applyFont="1" applyBorder="1"/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2" borderId="10" xfId="0" applyFill="1" applyBorder="1"/>
    <xf numFmtId="0" fontId="0" fillId="2" borderId="12" xfId="0" applyFill="1" applyBorder="1"/>
    <xf numFmtId="0" fontId="0" fillId="0" borderId="43" xfId="0" applyBorder="1"/>
    <xf numFmtId="0" fontId="0" fillId="0" borderId="44" xfId="0" applyBorder="1"/>
    <xf numFmtId="0" fontId="0" fillId="0" borderId="46" xfId="0" applyBorder="1"/>
    <xf numFmtId="0" fontId="9" fillId="0" borderId="1" xfId="1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0" fontId="0" fillId="0" borderId="5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2" fontId="1" fillId="0" borderId="25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10" fontId="0" fillId="0" borderId="30" xfId="0" applyNumberFormat="1" applyBorder="1" applyAlignment="1">
      <alignment horizontal="center"/>
    </xf>
    <xf numFmtId="10" fontId="0" fillId="0" borderId="45" xfId="0" applyNumberFormat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2" fontId="1" fillId="0" borderId="29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39" xfId="0" applyNumberFormat="1" applyFont="1" applyBorder="1" applyAlignment="1">
      <alignment horizontal="center" vertical="center"/>
    </xf>
    <xf numFmtId="10" fontId="0" fillId="0" borderId="26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2"/>
  <sheetViews>
    <sheetView tabSelected="1" view="pageBreakPreview" zoomScale="115" zoomScaleNormal="90" zoomScaleSheetLayoutView="115" workbookViewId="0">
      <selection activeCell="H79" sqref="H79"/>
    </sheetView>
  </sheetViews>
  <sheetFormatPr defaultRowHeight="15" x14ac:dyDescent="0.25"/>
  <cols>
    <col min="1" max="1" width="23.7109375" style="14" customWidth="1"/>
    <col min="2" max="6" width="3.7109375" style="1" customWidth="1"/>
    <col min="9" max="9" width="16.28515625" customWidth="1"/>
    <col min="11" max="11" width="9.140625" customWidth="1"/>
  </cols>
  <sheetData>
    <row r="1" spans="1:11" ht="18.75" x14ac:dyDescent="0.3">
      <c r="A1" s="69" t="s">
        <v>4</v>
      </c>
      <c r="G1" s="1"/>
      <c r="H1" s="1"/>
      <c r="I1" s="1"/>
      <c r="J1" s="1"/>
      <c r="K1" s="1"/>
    </row>
    <row r="2" spans="1:11" x14ac:dyDescent="0.25">
      <c r="A2" s="83" t="s">
        <v>5</v>
      </c>
      <c r="G2" s="1"/>
      <c r="H2" s="1"/>
      <c r="I2" s="1"/>
      <c r="J2" s="1"/>
      <c r="K2" s="1"/>
    </row>
    <row r="3" spans="1:11" x14ac:dyDescent="0.25">
      <c r="A3" s="83"/>
      <c r="B3" s="6">
        <v>1</v>
      </c>
      <c r="C3" s="6">
        <v>2</v>
      </c>
      <c r="D3" s="6">
        <v>3</v>
      </c>
      <c r="E3" s="6">
        <v>4</v>
      </c>
      <c r="F3" s="6">
        <v>5</v>
      </c>
      <c r="G3" s="1" t="s">
        <v>1</v>
      </c>
      <c r="H3" s="1" t="s">
        <v>6</v>
      </c>
      <c r="I3" s="1" t="s">
        <v>7</v>
      </c>
      <c r="J3" s="1"/>
      <c r="K3" s="1"/>
    </row>
    <row r="4" spans="1:11" x14ac:dyDescent="0.25">
      <c r="A4" s="1" t="s">
        <v>15</v>
      </c>
      <c r="B4" s="1">
        <v>9</v>
      </c>
      <c r="C4" s="1">
        <v>12</v>
      </c>
      <c r="D4" s="1">
        <v>15</v>
      </c>
      <c r="E4" s="1">
        <v>10</v>
      </c>
      <c r="F4" s="1">
        <v>12</v>
      </c>
      <c r="G4" s="1">
        <f t="shared" ref="G4:G20" si="0">SUM(B4:F4)</f>
        <v>58</v>
      </c>
      <c r="H4" s="1"/>
      <c r="I4" s="8">
        <f t="shared" ref="I4:I21" si="1">G4/MAX($G$5:$G$21)</f>
        <v>0.87878787878787878</v>
      </c>
      <c r="J4" s="1"/>
      <c r="K4" s="1"/>
    </row>
    <row r="5" spans="1:11" x14ac:dyDescent="0.25">
      <c r="A5" s="1" t="s">
        <v>8</v>
      </c>
      <c r="B5" s="9">
        <v>6</v>
      </c>
      <c r="C5" s="9">
        <v>11</v>
      </c>
      <c r="D5" s="9">
        <v>10</v>
      </c>
      <c r="E5" s="9">
        <v>8</v>
      </c>
      <c r="F5" s="9">
        <v>13</v>
      </c>
      <c r="G5" s="1">
        <f t="shared" si="0"/>
        <v>48</v>
      </c>
      <c r="H5" s="1"/>
      <c r="I5" s="8">
        <f t="shared" si="1"/>
        <v>0.72727272727272729</v>
      </c>
      <c r="J5" s="1"/>
      <c r="K5" s="1"/>
    </row>
    <row r="6" spans="1:11" x14ac:dyDescent="0.25">
      <c r="A6" s="1" t="s">
        <v>12</v>
      </c>
      <c r="B6" s="9">
        <v>12</v>
      </c>
      <c r="C6" s="9">
        <v>11</v>
      </c>
      <c r="D6" s="9">
        <v>13</v>
      </c>
      <c r="E6" s="9">
        <v>8</v>
      </c>
      <c r="F6" s="9">
        <v>12</v>
      </c>
      <c r="G6" s="1">
        <f t="shared" si="0"/>
        <v>56</v>
      </c>
      <c r="H6" s="1"/>
      <c r="I6" s="8">
        <f t="shared" si="1"/>
        <v>0.84848484848484851</v>
      </c>
      <c r="J6" s="1"/>
      <c r="K6" s="1"/>
    </row>
    <row r="7" spans="1:11" x14ac:dyDescent="0.25">
      <c r="A7" s="1" t="s">
        <v>18</v>
      </c>
      <c r="B7" s="9">
        <v>11</v>
      </c>
      <c r="C7" s="9">
        <v>13</v>
      </c>
      <c r="D7" s="9">
        <v>15</v>
      </c>
      <c r="E7" s="9">
        <v>14</v>
      </c>
      <c r="F7" s="9">
        <v>13</v>
      </c>
      <c r="G7" s="1">
        <f t="shared" si="0"/>
        <v>66</v>
      </c>
      <c r="H7" s="1"/>
      <c r="I7" s="8">
        <f t="shared" si="1"/>
        <v>1</v>
      </c>
      <c r="J7" s="1"/>
      <c r="K7" s="1"/>
    </row>
    <row r="8" spans="1:11" x14ac:dyDescent="0.25">
      <c r="A8" s="1" t="s">
        <v>17</v>
      </c>
      <c r="B8" s="1">
        <v>11</v>
      </c>
      <c r="C8" s="1">
        <v>13</v>
      </c>
      <c r="D8" s="1">
        <v>11</v>
      </c>
      <c r="E8" s="1">
        <v>9</v>
      </c>
      <c r="F8" s="1">
        <v>10</v>
      </c>
      <c r="G8" s="1">
        <f t="shared" si="0"/>
        <v>54</v>
      </c>
      <c r="H8" s="1"/>
      <c r="I8" s="8">
        <f t="shared" si="1"/>
        <v>0.81818181818181823</v>
      </c>
      <c r="J8" s="1"/>
      <c r="K8" s="1"/>
    </row>
    <row r="9" spans="1:11" x14ac:dyDescent="0.25">
      <c r="A9" s="1" t="s">
        <v>13</v>
      </c>
      <c r="B9" s="1">
        <v>3</v>
      </c>
      <c r="C9" s="1">
        <v>9</v>
      </c>
      <c r="D9" s="1">
        <v>10</v>
      </c>
      <c r="E9" s="1">
        <v>7</v>
      </c>
      <c r="F9" s="1">
        <v>4</v>
      </c>
      <c r="G9" s="1">
        <f t="shared" si="0"/>
        <v>33</v>
      </c>
      <c r="H9" s="1"/>
      <c r="I9" s="8">
        <f t="shared" si="1"/>
        <v>0.5</v>
      </c>
      <c r="J9" s="1"/>
      <c r="K9" s="1"/>
    </row>
    <row r="10" spans="1:11" x14ac:dyDescent="0.25">
      <c r="A10" s="1" t="s">
        <v>14</v>
      </c>
      <c r="B10" s="1">
        <v>11</v>
      </c>
      <c r="C10" s="1">
        <v>9</v>
      </c>
      <c r="D10" s="1">
        <v>11</v>
      </c>
      <c r="E10" s="1">
        <v>10</v>
      </c>
      <c r="F10" s="1">
        <v>11</v>
      </c>
      <c r="G10" s="1">
        <f t="shared" si="0"/>
        <v>52</v>
      </c>
      <c r="H10" s="1"/>
      <c r="I10" s="8">
        <f t="shared" si="1"/>
        <v>0.78787878787878785</v>
      </c>
      <c r="J10" s="1"/>
      <c r="K10" s="1"/>
    </row>
    <row r="11" spans="1:11" x14ac:dyDescent="0.25">
      <c r="A11" s="1" t="s">
        <v>9</v>
      </c>
      <c r="B11" s="1">
        <v>7</v>
      </c>
      <c r="C11" s="1">
        <v>15</v>
      </c>
      <c r="D11" s="1">
        <v>10</v>
      </c>
      <c r="E11" s="1">
        <v>10</v>
      </c>
      <c r="F11" s="1">
        <v>12</v>
      </c>
      <c r="G11" s="1">
        <f t="shared" si="0"/>
        <v>54</v>
      </c>
      <c r="H11" s="1"/>
      <c r="I11" s="8">
        <f t="shared" si="1"/>
        <v>0.81818181818181823</v>
      </c>
      <c r="J11" s="1"/>
      <c r="K11" s="1"/>
    </row>
    <row r="12" spans="1:11" x14ac:dyDescent="0.25">
      <c r="A12" s="1" t="s">
        <v>76</v>
      </c>
      <c r="B12" s="1">
        <v>5</v>
      </c>
      <c r="C12" s="1">
        <v>9</v>
      </c>
      <c r="D12" s="1">
        <v>11</v>
      </c>
      <c r="E12" s="1">
        <v>8</v>
      </c>
      <c r="F12" s="1">
        <v>10</v>
      </c>
      <c r="G12" s="1">
        <f t="shared" si="0"/>
        <v>43</v>
      </c>
      <c r="H12" s="1"/>
      <c r="I12" s="8">
        <f t="shared" si="1"/>
        <v>0.65151515151515149</v>
      </c>
      <c r="J12" s="1"/>
      <c r="K12" s="1"/>
    </row>
    <row r="13" spans="1:11" x14ac:dyDescent="0.25">
      <c r="A13" s="1" t="s">
        <v>32</v>
      </c>
      <c r="B13" s="1">
        <v>11</v>
      </c>
      <c r="C13" s="1">
        <v>8</v>
      </c>
      <c r="D13" s="1">
        <v>8</v>
      </c>
      <c r="E13" s="1">
        <v>9</v>
      </c>
      <c r="F13" s="1">
        <v>5</v>
      </c>
      <c r="G13" s="1">
        <f t="shared" si="0"/>
        <v>41</v>
      </c>
      <c r="H13" s="1"/>
      <c r="I13" s="8">
        <f t="shared" si="1"/>
        <v>0.62121212121212122</v>
      </c>
      <c r="J13" s="1"/>
      <c r="K13" s="1"/>
    </row>
    <row r="14" spans="1:11" x14ac:dyDescent="0.25">
      <c r="A14" s="1" t="s">
        <v>72</v>
      </c>
      <c r="B14" s="1">
        <v>3</v>
      </c>
      <c r="C14" s="1">
        <v>11</v>
      </c>
      <c r="D14" s="1">
        <v>5</v>
      </c>
      <c r="E14" s="1">
        <v>4</v>
      </c>
      <c r="F14" s="1">
        <v>5</v>
      </c>
      <c r="G14" s="1">
        <f t="shared" si="0"/>
        <v>28</v>
      </c>
      <c r="H14" s="1"/>
      <c r="I14" s="8">
        <f t="shared" si="1"/>
        <v>0.42424242424242425</v>
      </c>
      <c r="J14" s="1"/>
      <c r="K14" s="1"/>
    </row>
    <row r="15" spans="1:11" x14ac:dyDescent="0.25">
      <c r="A15" s="1" t="s">
        <v>75</v>
      </c>
      <c r="B15" s="1">
        <v>6</v>
      </c>
      <c r="C15" s="1">
        <v>12</v>
      </c>
      <c r="D15" s="1">
        <v>11</v>
      </c>
      <c r="E15" s="1">
        <v>12</v>
      </c>
      <c r="F15" s="1">
        <v>7</v>
      </c>
      <c r="G15" s="1">
        <f t="shared" si="0"/>
        <v>48</v>
      </c>
      <c r="H15" s="1"/>
      <c r="I15" s="8">
        <f t="shared" si="1"/>
        <v>0.72727272727272729</v>
      </c>
      <c r="J15" s="1"/>
      <c r="K15" s="1"/>
    </row>
    <row r="16" spans="1:11" x14ac:dyDescent="0.25">
      <c r="A16" s="1" t="s">
        <v>10</v>
      </c>
      <c r="B16" s="1">
        <v>8</v>
      </c>
      <c r="C16" s="1">
        <v>9</v>
      </c>
      <c r="D16" s="1">
        <v>11</v>
      </c>
      <c r="E16" s="1">
        <v>8</v>
      </c>
      <c r="F16" s="1">
        <v>8</v>
      </c>
      <c r="G16" s="1">
        <f t="shared" si="0"/>
        <v>44</v>
      </c>
      <c r="H16" s="1"/>
      <c r="I16" s="8">
        <f t="shared" si="1"/>
        <v>0.66666666666666663</v>
      </c>
      <c r="J16" s="1"/>
      <c r="K16" s="1"/>
    </row>
    <row r="17" spans="1:11" x14ac:dyDescent="0.25">
      <c r="A17" s="1" t="s">
        <v>11</v>
      </c>
      <c r="B17" s="1">
        <v>13</v>
      </c>
      <c r="C17" s="1">
        <v>12</v>
      </c>
      <c r="D17" s="1">
        <v>11</v>
      </c>
      <c r="E17" s="1">
        <v>7</v>
      </c>
      <c r="F17" s="1">
        <v>11</v>
      </c>
      <c r="G17" s="1">
        <f t="shared" si="0"/>
        <v>54</v>
      </c>
      <c r="H17" s="1"/>
      <c r="I17" s="8">
        <f t="shared" si="1"/>
        <v>0.81818181818181823</v>
      </c>
      <c r="J17" s="1"/>
      <c r="K17" s="1"/>
    </row>
    <row r="18" spans="1:11" x14ac:dyDescent="0.25">
      <c r="A18" s="1" t="s">
        <v>80</v>
      </c>
      <c r="B18" s="1">
        <v>12</v>
      </c>
      <c r="C18" s="1">
        <v>9</v>
      </c>
      <c r="D18" s="1">
        <v>8</v>
      </c>
      <c r="E18" s="1">
        <v>9</v>
      </c>
      <c r="F18" s="1">
        <v>11</v>
      </c>
      <c r="G18" s="1">
        <f t="shared" si="0"/>
        <v>49</v>
      </c>
      <c r="H18" s="1"/>
      <c r="I18" s="8">
        <f t="shared" si="1"/>
        <v>0.74242424242424243</v>
      </c>
      <c r="J18" s="1"/>
      <c r="K18" s="1"/>
    </row>
    <row r="19" spans="1:11" x14ac:dyDescent="0.25">
      <c r="A19" s="1" t="s">
        <v>19</v>
      </c>
      <c r="B19" s="1">
        <v>12</v>
      </c>
      <c r="C19" s="1">
        <v>14</v>
      </c>
      <c r="D19" s="1">
        <v>11</v>
      </c>
      <c r="E19" s="1">
        <v>13</v>
      </c>
      <c r="F19" s="1">
        <v>15</v>
      </c>
      <c r="G19" s="1">
        <f t="shared" si="0"/>
        <v>65</v>
      </c>
      <c r="H19" s="1"/>
      <c r="I19" s="8">
        <f t="shared" si="1"/>
        <v>0.98484848484848486</v>
      </c>
      <c r="J19" s="1"/>
      <c r="K19" s="1"/>
    </row>
    <row r="20" spans="1:11" x14ac:dyDescent="0.25">
      <c r="A20" s="1" t="s">
        <v>16</v>
      </c>
      <c r="B20" s="1">
        <v>7</v>
      </c>
      <c r="C20" s="1">
        <v>5</v>
      </c>
      <c r="D20" s="1">
        <v>8</v>
      </c>
      <c r="E20" s="1">
        <v>9</v>
      </c>
      <c r="F20" s="1">
        <v>6</v>
      </c>
      <c r="G20" s="1">
        <f t="shared" si="0"/>
        <v>35</v>
      </c>
      <c r="H20" s="1"/>
      <c r="I20" s="8">
        <f t="shared" si="1"/>
        <v>0.53030303030303028</v>
      </c>
      <c r="J20" s="1"/>
      <c r="K20" s="1"/>
    </row>
    <row r="21" spans="1:11" x14ac:dyDescent="0.25">
      <c r="A21" s="1"/>
      <c r="G21" s="1"/>
      <c r="H21" s="1"/>
      <c r="I21" s="8">
        <f t="shared" si="1"/>
        <v>0</v>
      </c>
      <c r="J21" s="1"/>
      <c r="K21" s="1"/>
    </row>
    <row r="22" spans="1:11" ht="15" customHeight="1" x14ac:dyDescent="0.25">
      <c r="A22" s="10" t="s">
        <v>20</v>
      </c>
    </row>
    <row r="23" spans="1:11" ht="15.75" x14ac:dyDescent="0.25">
      <c r="A23" s="71"/>
      <c r="B23" s="6">
        <v>1</v>
      </c>
      <c r="C23" s="6">
        <v>2</v>
      </c>
      <c r="D23" s="6">
        <v>3</v>
      </c>
      <c r="E23" s="6">
        <v>4</v>
      </c>
      <c r="F23" s="6">
        <v>5</v>
      </c>
      <c r="G23" s="7" t="s">
        <v>1</v>
      </c>
      <c r="H23" s="1" t="s">
        <v>6</v>
      </c>
      <c r="I23" s="1" t="s">
        <v>7</v>
      </c>
    </row>
    <row r="24" spans="1:11" x14ac:dyDescent="0.25">
      <c r="A24" s="1" t="s">
        <v>15</v>
      </c>
      <c r="B24" s="1">
        <v>0</v>
      </c>
      <c r="C24" s="1">
        <v>3</v>
      </c>
      <c r="D24" s="1">
        <v>0</v>
      </c>
      <c r="E24" s="1">
        <v>0</v>
      </c>
      <c r="F24" s="1">
        <v>0</v>
      </c>
      <c r="G24" s="7">
        <f t="shared" ref="G24:G41" si="2">SUM(B24:F24)</f>
        <v>3</v>
      </c>
      <c r="I24" s="8">
        <f t="shared" ref="I24:I41" si="3">G24/MAX($G$25:$G$41)</f>
        <v>6.3829787234042548E-2</v>
      </c>
      <c r="J24" t="b">
        <f t="shared" ref="J24:J41" si="4">A4=A24</f>
        <v>1</v>
      </c>
    </row>
    <row r="25" spans="1:11" x14ac:dyDescent="0.25">
      <c r="A25" s="1" t="s">
        <v>8</v>
      </c>
      <c r="B25" s="9">
        <v>4</v>
      </c>
      <c r="C25" s="9">
        <v>6</v>
      </c>
      <c r="D25" s="9">
        <v>5</v>
      </c>
      <c r="E25" s="9">
        <v>6</v>
      </c>
      <c r="F25" s="9">
        <v>1</v>
      </c>
      <c r="G25" s="7">
        <f t="shared" si="2"/>
        <v>22</v>
      </c>
      <c r="H25" s="1"/>
      <c r="I25" s="8">
        <f t="shared" si="3"/>
        <v>0.46808510638297873</v>
      </c>
      <c r="J25" t="b">
        <f t="shared" si="4"/>
        <v>1</v>
      </c>
    </row>
    <row r="26" spans="1:11" x14ac:dyDescent="0.25">
      <c r="A26" s="1" t="s">
        <v>12</v>
      </c>
      <c r="B26" s="9">
        <v>5</v>
      </c>
      <c r="C26" s="9">
        <v>3</v>
      </c>
      <c r="D26" s="9">
        <v>6</v>
      </c>
      <c r="E26" s="9">
        <v>0</v>
      </c>
      <c r="F26" s="9">
        <v>5</v>
      </c>
      <c r="G26" s="7">
        <f t="shared" si="2"/>
        <v>19</v>
      </c>
      <c r="H26" s="1"/>
      <c r="I26" s="8">
        <f t="shared" si="3"/>
        <v>0.40425531914893614</v>
      </c>
      <c r="J26" t="b">
        <f t="shared" si="4"/>
        <v>1</v>
      </c>
    </row>
    <row r="27" spans="1:11" x14ac:dyDescent="0.25">
      <c r="A27" s="1" t="s">
        <v>18</v>
      </c>
      <c r="B27" s="9">
        <v>0</v>
      </c>
      <c r="C27" s="9">
        <v>0</v>
      </c>
      <c r="D27" s="9">
        <v>5</v>
      </c>
      <c r="E27" s="9">
        <v>7</v>
      </c>
      <c r="F27" s="9">
        <v>3</v>
      </c>
      <c r="G27" s="7">
        <f t="shared" si="2"/>
        <v>15</v>
      </c>
      <c r="H27" s="1"/>
      <c r="I27" s="8">
        <f t="shared" si="3"/>
        <v>0.31914893617021278</v>
      </c>
      <c r="J27" t="b">
        <f t="shared" si="4"/>
        <v>1</v>
      </c>
    </row>
    <row r="28" spans="1:11" x14ac:dyDescent="0.25">
      <c r="A28" s="1" t="s">
        <v>17</v>
      </c>
      <c r="B28" s="1">
        <v>4</v>
      </c>
      <c r="C28" s="1">
        <v>0</v>
      </c>
      <c r="D28" s="1">
        <v>5</v>
      </c>
      <c r="E28" s="1">
        <v>2</v>
      </c>
      <c r="F28" s="1">
        <v>3</v>
      </c>
      <c r="G28" s="7">
        <f t="shared" si="2"/>
        <v>14</v>
      </c>
      <c r="H28" s="1"/>
      <c r="I28" s="8">
        <f t="shared" si="3"/>
        <v>0.2978723404255319</v>
      </c>
      <c r="J28" t="b">
        <f t="shared" si="4"/>
        <v>1</v>
      </c>
    </row>
    <row r="29" spans="1:11" x14ac:dyDescent="0.25">
      <c r="A29" s="1" t="s">
        <v>13</v>
      </c>
      <c r="B29" s="1">
        <v>3</v>
      </c>
      <c r="C29" s="1">
        <v>10</v>
      </c>
      <c r="D29" s="1">
        <v>3</v>
      </c>
      <c r="E29" s="1">
        <v>4</v>
      </c>
      <c r="F29" s="1">
        <v>2</v>
      </c>
      <c r="G29" s="7">
        <f t="shared" si="2"/>
        <v>22</v>
      </c>
      <c r="H29" s="1"/>
      <c r="I29" s="8">
        <f t="shared" si="3"/>
        <v>0.46808510638297873</v>
      </c>
      <c r="J29" t="b">
        <f t="shared" si="4"/>
        <v>1</v>
      </c>
    </row>
    <row r="30" spans="1:11" x14ac:dyDescent="0.25">
      <c r="A30" s="1" t="s">
        <v>14</v>
      </c>
      <c r="B30" s="1">
        <v>7</v>
      </c>
      <c r="C30" s="1">
        <v>11</v>
      </c>
      <c r="D30" s="1">
        <v>10</v>
      </c>
      <c r="E30" s="1">
        <v>10</v>
      </c>
      <c r="F30" s="1">
        <v>9</v>
      </c>
      <c r="G30" s="7">
        <f t="shared" si="2"/>
        <v>47</v>
      </c>
      <c r="H30" s="1"/>
      <c r="I30" s="8">
        <f t="shared" si="3"/>
        <v>1</v>
      </c>
      <c r="J30" t="b">
        <f t="shared" si="4"/>
        <v>1</v>
      </c>
    </row>
    <row r="31" spans="1:11" x14ac:dyDescent="0.25">
      <c r="A31" s="1" t="s">
        <v>9</v>
      </c>
      <c r="B31" s="1">
        <v>3</v>
      </c>
      <c r="C31" s="1">
        <v>5</v>
      </c>
      <c r="D31" s="1">
        <v>4</v>
      </c>
      <c r="E31" s="1">
        <v>3</v>
      </c>
      <c r="F31" s="1">
        <v>0</v>
      </c>
      <c r="G31" s="7">
        <f t="shared" si="2"/>
        <v>15</v>
      </c>
      <c r="H31" s="1"/>
      <c r="I31" s="8">
        <f t="shared" si="3"/>
        <v>0.31914893617021278</v>
      </c>
      <c r="J31" t="b">
        <f t="shared" si="4"/>
        <v>1</v>
      </c>
    </row>
    <row r="32" spans="1:11" x14ac:dyDescent="0.25">
      <c r="A32" s="1" t="s">
        <v>76</v>
      </c>
      <c r="B32" s="1">
        <v>0</v>
      </c>
      <c r="C32" s="1">
        <v>3</v>
      </c>
      <c r="D32" s="1">
        <v>0</v>
      </c>
      <c r="E32" s="1">
        <v>0</v>
      </c>
      <c r="F32" s="1">
        <v>4</v>
      </c>
      <c r="G32" s="7">
        <f t="shared" si="2"/>
        <v>7</v>
      </c>
      <c r="H32" s="1"/>
      <c r="I32" s="8">
        <f t="shared" si="3"/>
        <v>0.14893617021276595</v>
      </c>
      <c r="J32" t="b">
        <f t="shared" si="4"/>
        <v>1</v>
      </c>
    </row>
    <row r="33" spans="1:10" x14ac:dyDescent="0.25">
      <c r="A33" s="1" t="s">
        <v>32</v>
      </c>
      <c r="B33" s="1">
        <v>0</v>
      </c>
      <c r="C33" s="1">
        <v>0</v>
      </c>
      <c r="D33" s="1">
        <v>0</v>
      </c>
      <c r="E33" s="1">
        <v>8</v>
      </c>
      <c r="F33" s="1">
        <v>2</v>
      </c>
      <c r="G33" s="7">
        <f t="shared" si="2"/>
        <v>10</v>
      </c>
      <c r="H33" s="1"/>
      <c r="I33" s="8">
        <f t="shared" si="3"/>
        <v>0.21276595744680851</v>
      </c>
      <c r="J33" t="b">
        <f t="shared" si="4"/>
        <v>1</v>
      </c>
    </row>
    <row r="34" spans="1:10" x14ac:dyDescent="0.25">
      <c r="A34" s="1" t="s">
        <v>72</v>
      </c>
      <c r="B34" s="1">
        <v>0</v>
      </c>
      <c r="C34" s="1">
        <v>1</v>
      </c>
      <c r="D34" s="1">
        <v>8</v>
      </c>
      <c r="E34" s="1">
        <v>0</v>
      </c>
      <c r="F34" s="1">
        <v>0</v>
      </c>
      <c r="G34" s="7">
        <f t="shared" si="2"/>
        <v>9</v>
      </c>
      <c r="H34" s="1"/>
      <c r="I34" s="8">
        <f t="shared" si="3"/>
        <v>0.19148936170212766</v>
      </c>
      <c r="J34" t="b">
        <f t="shared" si="4"/>
        <v>1</v>
      </c>
    </row>
    <row r="35" spans="1:10" x14ac:dyDescent="0.25">
      <c r="A35" s="1" t="s">
        <v>75</v>
      </c>
      <c r="B35" s="1">
        <v>2</v>
      </c>
      <c r="C35" s="1">
        <v>0</v>
      </c>
      <c r="D35" s="1">
        <v>0</v>
      </c>
      <c r="E35" s="1">
        <v>5</v>
      </c>
      <c r="F35" s="1">
        <v>5</v>
      </c>
      <c r="G35" s="7">
        <f t="shared" si="2"/>
        <v>12</v>
      </c>
      <c r="H35" s="1"/>
      <c r="I35" s="8">
        <f t="shared" si="3"/>
        <v>0.25531914893617019</v>
      </c>
      <c r="J35" t="b">
        <f t="shared" si="4"/>
        <v>1</v>
      </c>
    </row>
    <row r="36" spans="1:10" x14ac:dyDescent="0.25">
      <c r="A36" s="1" t="s">
        <v>10</v>
      </c>
      <c r="B36" s="1">
        <v>0</v>
      </c>
      <c r="C36" s="1">
        <v>0</v>
      </c>
      <c r="D36" s="1">
        <v>0</v>
      </c>
      <c r="E36" s="1">
        <v>9</v>
      </c>
      <c r="F36" s="1">
        <v>4</v>
      </c>
      <c r="G36" s="7">
        <f t="shared" si="2"/>
        <v>13</v>
      </c>
      <c r="H36" s="1"/>
      <c r="I36" s="8">
        <f t="shared" si="3"/>
        <v>0.27659574468085107</v>
      </c>
      <c r="J36" t="b">
        <f t="shared" si="4"/>
        <v>1</v>
      </c>
    </row>
    <row r="37" spans="1:10" x14ac:dyDescent="0.25">
      <c r="A37" s="1" t="s">
        <v>11</v>
      </c>
      <c r="B37" s="1">
        <v>0</v>
      </c>
      <c r="C37" s="1">
        <v>0</v>
      </c>
      <c r="D37" s="1">
        <v>0</v>
      </c>
      <c r="E37" s="1">
        <v>1</v>
      </c>
      <c r="F37" s="1">
        <v>4</v>
      </c>
      <c r="G37" s="7">
        <f t="shared" si="2"/>
        <v>5</v>
      </c>
      <c r="H37" s="1"/>
      <c r="I37" s="8">
        <f t="shared" si="3"/>
        <v>0.10638297872340426</v>
      </c>
      <c r="J37" t="b">
        <f t="shared" si="4"/>
        <v>1</v>
      </c>
    </row>
    <row r="38" spans="1:10" x14ac:dyDescent="0.25">
      <c r="A38" s="1" t="s">
        <v>80</v>
      </c>
      <c r="B38" s="1">
        <v>0</v>
      </c>
      <c r="C38" s="1">
        <v>7</v>
      </c>
      <c r="D38" s="1">
        <v>5</v>
      </c>
      <c r="E38" s="1">
        <v>3</v>
      </c>
      <c r="F38" s="1">
        <v>5</v>
      </c>
      <c r="G38" s="7">
        <f t="shared" si="2"/>
        <v>20</v>
      </c>
      <c r="H38" s="1"/>
      <c r="I38" s="8">
        <f t="shared" si="3"/>
        <v>0.42553191489361702</v>
      </c>
      <c r="J38" t="b">
        <f t="shared" si="4"/>
        <v>1</v>
      </c>
    </row>
    <row r="39" spans="1:10" x14ac:dyDescent="0.25">
      <c r="A39" s="1" t="s">
        <v>19</v>
      </c>
      <c r="B39" s="1">
        <v>3</v>
      </c>
      <c r="C39" s="1">
        <v>2</v>
      </c>
      <c r="D39" s="1">
        <v>6</v>
      </c>
      <c r="E39" s="1">
        <v>11</v>
      </c>
      <c r="F39" s="1">
        <v>7</v>
      </c>
      <c r="G39" s="7">
        <f t="shared" si="2"/>
        <v>29</v>
      </c>
      <c r="H39" s="1"/>
      <c r="I39" s="8">
        <f t="shared" si="3"/>
        <v>0.61702127659574468</v>
      </c>
      <c r="J39" t="b">
        <f t="shared" si="4"/>
        <v>1</v>
      </c>
    </row>
    <row r="40" spans="1:10" x14ac:dyDescent="0.25">
      <c r="A40" s="1" t="s">
        <v>16</v>
      </c>
      <c r="B40" s="1">
        <v>8</v>
      </c>
      <c r="C40" s="1">
        <v>8</v>
      </c>
      <c r="D40" s="1">
        <v>6</v>
      </c>
      <c r="E40" s="1">
        <v>9</v>
      </c>
      <c r="F40" s="1">
        <v>9</v>
      </c>
      <c r="G40" s="7">
        <f t="shared" si="2"/>
        <v>40</v>
      </c>
      <c r="H40" s="1"/>
      <c r="I40" s="8">
        <f t="shared" si="3"/>
        <v>0.85106382978723405</v>
      </c>
      <c r="J40" t="b">
        <f t="shared" si="4"/>
        <v>1</v>
      </c>
    </row>
    <row r="41" spans="1:10" x14ac:dyDescent="0.25">
      <c r="A41" s="1"/>
      <c r="G41" s="7">
        <f t="shared" si="2"/>
        <v>0</v>
      </c>
      <c r="H41" s="1"/>
      <c r="I41" s="8">
        <f t="shared" si="3"/>
        <v>0</v>
      </c>
      <c r="J41" t="b">
        <f t="shared" si="4"/>
        <v>1</v>
      </c>
    </row>
    <row r="42" spans="1:10" ht="31.5" x14ac:dyDescent="0.25">
      <c r="A42" s="71" t="s">
        <v>21</v>
      </c>
    </row>
    <row r="43" spans="1:10" ht="15.75" x14ac:dyDescent="0.25">
      <c r="A43" s="71"/>
      <c r="B43" s="6">
        <v>1</v>
      </c>
      <c r="C43" s="6">
        <v>2</v>
      </c>
      <c r="D43" s="6">
        <v>3</v>
      </c>
      <c r="E43" s="6">
        <v>4</v>
      </c>
      <c r="F43" s="6">
        <v>5</v>
      </c>
      <c r="G43" s="7" t="s">
        <v>1</v>
      </c>
      <c r="H43" s="1" t="s">
        <v>6</v>
      </c>
      <c r="I43" s="1" t="s">
        <v>7</v>
      </c>
    </row>
    <row r="44" spans="1:10" x14ac:dyDescent="0.25">
      <c r="A44" s="1" t="s">
        <v>15</v>
      </c>
      <c r="B44" s="1">
        <v>0</v>
      </c>
      <c r="C44" s="1">
        <v>0</v>
      </c>
      <c r="D44" s="1">
        <v>0</v>
      </c>
      <c r="E44" s="1">
        <v>7</v>
      </c>
      <c r="F44" s="1">
        <v>0</v>
      </c>
      <c r="G44" s="7">
        <f>SUM(B44:F44)</f>
        <v>7</v>
      </c>
      <c r="H44" s="1"/>
      <c r="I44" s="8">
        <f t="shared" ref="I44:I61" si="5">G44/MAX($G$45:$G$61)</f>
        <v>0.13725490196078433</v>
      </c>
      <c r="J44" t="b">
        <f t="shared" ref="J44:J61" si="6">A44=A24</f>
        <v>1</v>
      </c>
    </row>
    <row r="45" spans="1:10" x14ac:dyDescent="0.25">
      <c r="A45" s="1" t="s">
        <v>8</v>
      </c>
      <c r="B45" s="9">
        <v>5</v>
      </c>
      <c r="C45" s="9">
        <v>6</v>
      </c>
      <c r="D45" s="9">
        <v>10</v>
      </c>
      <c r="E45" s="9">
        <v>8</v>
      </c>
      <c r="F45" s="9">
        <v>14</v>
      </c>
      <c r="G45" s="7">
        <f t="shared" ref="G45:G61" si="7">SUM(B45:F45)</f>
        <v>43</v>
      </c>
      <c r="H45" s="1"/>
      <c r="I45" s="8">
        <f t="shared" si="5"/>
        <v>0.84313725490196079</v>
      </c>
      <c r="J45" t="b">
        <f t="shared" si="6"/>
        <v>1</v>
      </c>
    </row>
    <row r="46" spans="1:10" x14ac:dyDescent="0.25">
      <c r="A46" s="1" t="s">
        <v>12</v>
      </c>
      <c r="B46" s="9">
        <v>4</v>
      </c>
      <c r="C46" s="9">
        <v>5</v>
      </c>
      <c r="D46" s="9">
        <v>7</v>
      </c>
      <c r="E46" s="9">
        <v>12</v>
      </c>
      <c r="F46" s="9">
        <v>14</v>
      </c>
      <c r="G46" s="7">
        <f t="shared" si="7"/>
        <v>42</v>
      </c>
      <c r="H46" s="1"/>
      <c r="I46" s="8">
        <f t="shared" si="5"/>
        <v>0.82352941176470584</v>
      </c>
      <c r="J46" t="b">
        <f t="shared" si="6"/>
        <v>1</v>
      </c>
    </row>
    <row r="47" spans="1:10" x14ac:dyDescent="0.25">
      <c r="A47" s="1" t="s">
        <v>18</v>
      </c>
      <c r="B47" s="9">
        <v>5</v>
      </c>
      <c r="C47" s="9">
        <v>6</v>
      </c>
      <c r="D47" s="9">
        <v>7</v>
      </c>
      <c r="E47" s="9">
        <v>9</v>
      </c>
      <c r="F47" s="9">
        <v>10</v>
      </c>
      <c r="G47" s="7">
        <f t="shared" si="7"/>
        <v>37</v>
      </c>
      <c r="H47" s="1"/>
      <c r="I47" s="8">
        <f t="shared" si="5"/>
        <v>0.72549019607843135</v>
      </c>
      <c r="J47" t="b">
        <f t="shared" si="6"/>
        <v>1</v>
      </c>
    </row>
    <row r="48" spans="1:10" x14ac:dyDescent="0.25">
      <c r="A48" s="1" t="s">
        <v>17</v>
      </c>
      <c r="B48" s="1">
        <v>0</v>
      </c>
      <c r="C48" s="1">
        <v>0</v>
      </c>
      <c r="D48" s="1">
        <v>2</v>
      </c>
      <c r="E48" s="1">
        <v>0</v>
      </c>
      <c r="F48" s="1">
        <v>5</v>
      </c>
      <c r="G48" s="7">
        <f t="shared" si="7"/>
        <v>7</v>
      </c>
      <c r="H48" s="1"/>
      <c r="I48" s="8">
        <f t="shared" si="5"/>
        <v>0.13725490196078433</v>
      </c>
      <c r="J48" t="b">
        <f t="shared" si="6"/>
        <v>1</v>
      </c>
    </row>
    <row r="49" spans="1:10" x14ac:dyDescent="0.25">
      <c r="A49" s="1" t="s">
        <v>13</v>
      </c>
      <c r="B49" s="1">
        <v>4</v>
      </c>
      <c r="C49" s="1">
        <v>6</v>
      </c>
      <c r="D49" s="1">
        <v>13</v>
      </c>
      <c r="E49" s="1">
        <v>4</v>
      </c>
      <c r="F49" s="1">
        <v>10</v>
      </c>
      <c r="G49" s="7">
        <f t="shared" si="7"/>
        <v>37</v>
      </c>
      <c r="H49" s="1"/>
      <c r="I49" s="8">
        <f t="shared" si="5"/>
        <v>0.72549019607843135</v>
      </c>
      <c r="J49" t="b">
        <f t="shared" si="6"/>
        <v>1</v>
      </c>
    </row>
    <row r="50" spans="1:10" x14ac:dyDescent="0.25">
      <c r="A50" s="1" t="s">
        <v>14</v>
      </c>
      <c r="B50" s="1">
        <v>9</v>
      </c>
      <c r="C50" s="1">
        <v>4</v>
      </c>
      <c r="D50" s="1">
        <v>7</v>
      </c>
      <c r="E50" s="1">
        <v>6</v>
      </c>
      <c r="F50" s="1">
        <v>10</v>
      </c>
      <c r="G50" s="7">
        <f t="shared" si="7"/>
        <v>36</v>
      </c>
      <c r="H50" s="1"/>
      <c r="I50" s="8">
        <f t="shared" si="5"/>
        <v>0.70588235294117652</v>
      </c>
      <c r="J50" t="b">
        <f t="shared" si="6"/>
        <v>1</v>
      </c>
    </row>
    <row r="51" spans="1:10" x14ac:dyDescent="0.25">
      <c r="A51" s="1" t="s">
        <v>9</v>
      </c>
      <c r="B51" s="1">
        <v>7</v>
      </c>
      <c r="C51" s="1">
        <v>11</v>
      </c>
      <c r="D51" s="1">
        <v>6</v>
      </c>
      <c r="E51" s="1">
        <v>4</v>
      </c>
      <c r="F51" s="1">
        <v>11</v>
      </c>
      <c r="G51" s="7">
        <f t="shared" si="7"/>
        <v>39</v>
      </c>
      <c r="H51" s="1"/>
      <c r="I51" s="8">
        <f t="shared" si="5"/>
        <v>0.76470588235294112</v>
      </c>
      <c r="J51" t="b">
        <f t="shared" si="6"/>
        <v>1</v>
      </c>
    </row>
    <row r="52" spans="1:10" x14ac:dyDescent="0.25">
      <c r="A52" s="1" t="s">
        <v>76</v>
      </c>
      <c r="B52" s="1">
        <v>3</v>
      </c>
      <c r="C52" s="1">
        <v>2</v>
      </c>
      <c r="D52" s="1">
        <v>2</v>
      </c>
      <c r="E52" s="1">
        <v>7</v>
      </c>
      <c r="F52" s="1">
        <v>10</v>
      </c>
      <c r="G52" s="7">
        <f t="shared" si="7"/>
        <v>24</v>
      </c>
      <c r="H52" s="1"/>
      <c r="I52" s="8">
        <f t="shared" si="5"/>
        <v>0.47058823529411764</v>
      </c>
      <c r="J52" t="b">
        <f t="shared" si="6"/>
        <v>1</v>
      </c>
    </row>
    <row r="53" spans="1:10" x14ac:dyDescent="0.25">
      <c r="A53" s="1" t="s">
        <v>32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7">
        <f t="shared" si="7"/>
        <v>0</v>
      </c>
      <c r="H53" s="1"/>
      <c r="I53" s="8">
        <f t="shared" si="5"/>
        <v>0</v>
      </c>
      <c r="J53" t="b">
        <f t="shared" si="6"/>
        <v>1</v>
      </c>
    </row>
    <row r="54" spans="1:10" x14ac:dyDescent="0.25">
      <c r="A54" s="1" t="s">
        <v>72</v>
      </c>
      <c r="B54" s="1">
        <v>1</v>
      </c>
      <c r="C54" s="1">
        <v>0</v>
      </c>
      <c r="D54" s="1">
        <v>2</v>
      </c>
      <c r="E54" s="1">
        <v>0</v>
      </c>
      <c r="F54" s="1">
        <v>0</v>
      </c>
      <c r="G54" s="7">
        <f t="shared" si="7"/>
        <v>3</v>
      </c>
      <c r="H54" s="1"/>
      <c r="I54" s="8">
        <f t="shared" si="5"/>
        <v>5.8823529411764705E-2</v>
      </c>
      <c r="J54" t="b">
        <f t="shared" si="6"/>
        <v>1</v>
      </c>
    </row>
    <row r="55" spans="1:10" x14ac:dyDescent="0.25">
      <c r="A55" s="1" t="s">
        <v>75</v>
      </c>
      <c r="B55" s="1">
        <v>5</v>
      </c>
      <c r="C55" s="1">
        <v>1</v>
      </c>
      <c r="D55" s="1">
        <v>4</v>
      </c>
      <c r="E55" s="1">
        <v>8</v>
      </c>
      <c r="F55" s="1">
        <v>6</v>
      </c>
      <c r="G55" s="7">
        <f t="shared" si="7"/>
        <v>24</v>
      </c>
      <c r="H55" s="1"/>
      <c r="I55" s="8">
        <f t="shared" si="5"/>
        <v>0.47058823529411764</v>
      </c>
      <c r="J55" t="b">
        <f t="shared" si="6"/>
        <v>1</v>
      </c>
    </row>
    <row r="56" spans="1:10" x14ac:dyDescent="0.25">
      <c r="A56" s="1" t="s">
        <v>10</v>
      </c>
      <c r="B56" s="1">
        <v>0</v>
      </c>
      <c r="C56" s="1">
        <v>0</v>
      </c>
      <c r="D56" s="1">
        <v>0</v>
      </c>
      <c r="E56" s="1">
        <v>3</v>
      </c>
      <c r="F56" s="1">
        <v>0</v>
      </c>
      <c r="G56" s="7">
        <f t="shared" si="7"/>
        <v>3</v>
      </c>
      <c r="H56" s="1"/>
      <c r="I56" s="8">
        <f t="shared" si="5"/>
        <v>5.8823529411764705E-2</v>
      </c>
      <c r="J56" t="b">
        <f t="shared" si="6"/>
        <v>1</v>
      </c>
    </row>
    <row r="57" spans="1:10" x14ac:dyDescent="0.25">
      <c r="A57" s="1" t="s">
        <v>11</v>
      </c>
      <c r="B57" s="1">
        <v>0</v>
      </c>
      <c r="C57" s="1">
        <v>3</v>
      </c>
      <c r="D57" s="1">
        <v>0</v>
      </c>
      <c r="E57" s="1">
        <v>0</v>
      </c>
      <c r="F57" s="1">
        <v>0</v>
      </c>
      <c r="G57" s="7">
        <f t="shared" si="7"/>
        <v>3</v>
      </c>
      <c r="H57" s="1"/>
      <c r="I57" s="8">
        <f t="shared" si="5"/>
        <v>5.8823529411764705E-2</v>
      </c>
      <c r="J57" t="b">
        <f t="shared" si="6"/>
        <v>1</v>
      </c>
    </row>
    <row r="58" spans="1:10" x14ac:dyDescent="0.25">
      <c r="A58" s="1" t="s">
        <v>80</v>
      </c>
      <c r="B58" s="1">
        <v>5</v>
      </c>
      <c r="C58" s="1">
        <v>8</v>
      </c>
      <c r="D58" s="1">
        <v>7</v>
      </c>
      <c r="E58" s="1">
        <v>4</v>
      </c>
      <c r="F58" s="1">
        <v>5</v>
      </c>
      <c r="G58" s="7">
        <f t="shared" si="7"/>
        <v>29</v>
      </c>
      <c r="H58" s="1"/>
      <c r="I58" s="8">
        <f t="shared" si="5"/>
        <v>0.56862745098039214</v>
      </c>
      <c r="J58" t="b">
        <f t="shared" si="6"/>
        <v>1</v>
      </c>
    </row>
    <row r="59" spans="1:10" x14ac:dyDescent="0.25">
      <c r="A59" s="1" t="s">
        <v>19</v>
      </c>
      <c r="B59" s="1">
        <v>8</v>
      </c>
      <c r="C59" s="1">
        <v>9</v>
      </c>
      <c r="D59" s="1">
        <v>12</v>
      </c>
      <c r="E59" s="1">
        <v>10</v>
      </c>
      <c r="F59" s="1">
        <v>12</v>
      </c>
      <c r="G59" s="7">
        <f t="shared" si="7"/>
        <v>51</v>
      </c>
      <c r="H59" s="1"/>
      <c r="I59" s="8">
        <f t="shared" si="5"/>
        <v>1</v>
      </c>
      <c r="J59" t="b">
        <f t="shared" si="6"/>
        <v>1</v>
      </c>
    </row>
    <row r="60" spans="1:10" x14ac:dyDescent="0.25">
      <c r="A60" s="1" t="s">
        <v>16</v>
      </c>
      <c r="B60" s="1">
        <v>3</v>
      </c>
      <c r="C60" s="1">
        <v>5</v>
      </c>
      <c r="D60" s="1">
        <v>8</v>
      </c>
      <c r="E60" s="1">
        <v>9</v>
      </c>
      <c r="F60" s="1">
        <v>10</v>
      </c>
      <c r="G60" s="7">
        <f t="shared" si="7"/>
        <v>35</v>
      </c>
      <c r="H60" s="1"/>
      <c r="I60" s="8">
        <f t="shared" si="5"/>
        <v>0.68627450980392157</v>
      </c>
      <c r="J60" t="b">
        <f t="shared" si="6"/>
        <v>1</v>
      </c>
    </row>
    <row r="61" spans="1:10" x14ac:dyDescent="0.25">
      <c r="A61" s="1"/>
      <c r="G61" s="7">
        <f t="shared" si="7"/>
        <v>0</v>
      </c>
      <c r="H61" s="1"/>
      <c r="I61" s="8">
        <f t="shared" si="5"/>
        <v>0</v>
      </c>
      <c r="J61" t="b">
        <f t="shared" si="6"/>
        <v>1</v>
      </c>
    </row>
    <row r="62" spans="1:10" ht="31.5" x14ac:dyDescent="0.25">
      <c r="A62" s="71" t="s">
        <v>22</v>
      </c>
    </row>
    <row r="63" spans="1:10" ht="15.75" x14ac:dyDescent="0.25">
      <c r="A63" s="71"/>
      <c r="B63" s="6">
        <v>1</v>
      </c>
      <c r="C63" s="6">
        <v>2</v>
      </c>
      <c r="D63" s="6">
        <v>3</v>
      </c>
      <c r="E63" s="6">
        <v>4</v>
      </c>
      <c r="F63" s="6">
        <v>5</v>
      </c>
      <c r="G63" s="7" t="s">
        <v>1</v>
      </c>
      <c r="H63" s="1" t="s">
        <v>6</v>
      </c>
      <c r="I63" s="1" t="s">
        <v>7</v>
      </c>
    </row>
    <row r="64" spans="1:10" x14ac:dyDescent="0.25">
      <c r="A64" s="1" t="s">
        <v>15</v>
      </c>
      <c r="G64" s="7">
        <f t="shared" ref="G64:G80" si="8">G4+G24+G44</f>
        <v>68</v>
      </c>
      <c r="H64" s="1"/>
      <c r="I64" s="8">
        <f>G64/MAX($G$64:$G$80)</f>
        <v>0.4689655172413793</v>
      </c>
      <c r="J64" t="b">
        <f t="shared" ref="J64:J80" si="9">A64=A44</f>
        <v>1</v>
      </c>
    </row>
    <row r="65" spans="1:10" x14ac:dyDescent="0.25">
      <c r="A65" s="1" t="s">
        <v>8</v>
      </c>
      <c r="G65" s="7">
        <f t="shared" si="8"/>
        <v>113</v>
      </c>
      <c r="H65" s="11"/>
      <c r="I65" s="8">
        <f t="shared" ref="I65:I80" si="10">G65/MAX($G$64:$G$80)</f>
        <v>0.77931034482758621</v>
      </c>
      <c r="J65" t="b">
        <f t="shared" si="9"/>
        <v>1</v>
      </c>
    </row>
    <row r="66" spans="1:10" x14ac:dyDescent="0.25">
      <c r="A66" s="1" t="s">
        <v>12</v>
      </c>
      <c r="G66" s="7">
        <f t="shared" si="8"/>
        <v>117</v>
      </c>
      <c r="H66" s="1">
        <v>3</v>
      </c>
      <c r="I66" s="8">
        <f t="shared" si="10"/>
        <v>0.80689655172413788</v>
      </c>
      <c r="J66" t="b">
        <f t="shared" si="9"/>
        <v>1</v>
      </c>
    </row>
    <row r="67" spans="1:10" x14ac:dyDescent="0.25">
      <c r="A67" s="1" t="s">
        <v>18</v>
      </c>
      <c r="G67" s="7">
        <f t="shared" si="8"/>
        <v>118</v>
      </c>
      <c r="H67" s="1">
        <v>2</v>
      </c>
      <c r="I67" s="8">
        <f t="shared" si="10"/>
        <v>0.81379310344827582</v>
      </c>
      <c r="J67" t="b">
        <f t="shared" si="9"/>
        <v>1</v>
      </c>
    </row>
    <row r="68" spans="1:10" x14ac:dyDescent="0.25">
      <c r="A68" s="1" t="s">
        <v>17</v>
      </c>
      <c r="G68" s="7">
        <f t="shared" si="8"/>
        <v>75</v>
      </c>
      <c r="H68" s="1"/>
      <c r="I68" s="8">
        <f t="shared" si="10"/>
        <v>0.51724137931034486</v>
      </c>
      <c r="J68" t="b">
        <f t="shared" si="9"/>
        <v>1</v>
      </c>
    </row>
    <row r="69" spans="1:10" x14ac:dyDescent="0.25">
      <c r="A69" s="1" t="s">
        <v>13</v>
      </c>
      <c r="G69" s="7">
        <f t="shared" si="8"/>
        <v>92</v>
      </c>
      <c r="H69" s="1"/>
      <c r="I69" s="8">
        <f t="shared" si="10"/>
        <v>0.6344827586206897</v>
      </c>
      <c r="J69" t="b">
        <f t="shared" si="9"/>
        <v>1</v>
      </c>
    </row>
    <row r="70" spans="1:10" x14ac:dyDescent="0.25">
      <c r="A70" s="1" t="s">
        <v>14</v>
      </c>
      <c r="G70" s="7">
        <f t="shared" si="8"/>
        <v>135</v>
      </c>
      <c r="H70" s="1">
        <v>1</v>
      </c>
      <c r="I70" s="8">
        <f t="shared" si="10"/>
        <v>0.93103448275862066</v>
      </c>
      <c r="J70" t="b">
        <f t="shared" si="9"/>
        <v>1</v>
      </c>
    </row>
    <row r="71" spans="1:10" x14ac:dyDescent="0.25">
      <c r="A71" s="1" t="s">
        <v>9</v>
      </c>
      <c r="G71" s="7">
        <f t="shared" si="8"/>
        <v>108</v>
      </c>
      <c r="H71" s="1"/>
      <c r="I71" s="8">
        <f t="shared" si="10"/>
        <v>0.7448275862068966</v>
      </c>
      <c r="J71" t="b">
        <f t="shared" si="9"/>
        <v>1</v>
      </c>
    </row>
    <row r="72" spans="1:10" x14ac:dyDescent="0.25">
      <c r="A72" s="1" t="s">
        <v>76</v>
      </c>
      <c r="G72" s="7">
        <f t="shared" si="8"/>
        <v>74</v>
      </c>
      <c r="H72" s="1"/>
      <c r="I72" s="8">
        <f t="shared" si="10"/>
        <v>0.51034482758620692</v>
      </c>
      <c r="J72" t="b">
        <f t="shared" si="9"/>
        <v>1</v>
      </c>
    </row>
    <row r="73" spans="1:10" x14ac:dyDescent="0.25">
      <c r="A73" s="1" t="s">
        <v>32</v>
      </c>
      <c r="G73" s="7">
        <f t="shared" si="8"/>
        <v>51</v>
      </c>
      <c r="H73" s="1"/>
      <c r="I73" s="8">
        <f t="shared" si="10"/>
        <v>0.35172413793103446</v>
      </c>
      <c r="J73" t="b">
        <f t="shared" si="9"/>
        <v>1</v>
      </c>
    </row>
    <row r="74" spans="1:10" x14ac:dyDescent="0.25">
      <c r="A74" s="1" t="s">
        <v>72</v>
      </c>
      <c r="G74" s="7">
        <f t="shared" si="8"/>
        <v>40</v>
      </c>
      <c r="H74" s="1"/>
      <c r="I74" s="8">
        <f t="shared" si="10"/>
        <v>0.27586206896551724</v>
      </c>
      <c r="J74" t="b">
        <f t="shared" si="9"/>
        <v>1</v>
      </c>
    </row>
    <row r="75" spans="1:10" x14ac:dyDescent="0.25">
      <c r="A75" s="1" t="s">
        <v>75</v>
      </c>
      <c r="G75" s="7">
        <f t="shared" si="8"/>
        <v>84</v>
      </c>
      <c r="H75" s="1"/>
      <c r="I75" s="8">
        <f t="shared" si="10"/>
        <v>0.57931034482758625</v>
      </c>
      <c r="J75" t="b">
        <f t="shared" si="9"/>
        <v>1</v>
      </c>
    </row>
    <row r="76" spans="1:10" x14ac:dyDescent="0.25">
      <c r="A76" s="1" t="s">
        <v>10</v>
      </c>
      <c r="G76" s="7">
        <f t="shared" si="8"/>
        <v>60</v>
      </c>
      <c r="H76" s="1"/>
      <c r="I76" s="8">
        <f t="shared" si="10"/>
        <v>0.41379310344827586</v>
      </c>
      <c r="J76" t="b">
        <f t="shared" si="9"/>
        <v>1</v>
      </c>
    </row>
    <row r="77" spans="1:10" x14ac:dyDescent="0.25">
      <c r="A77" s="1" t="s">
        <v>11</v>
      </c>
      <c r="G77" s="7">
        <f t="shared" si="8"/>
        <v>62</v>
      </c>
      <c r="H77" s="1"/>
      <c r="I77" s="8">
        <f t="shared" si="10"/>
        <v>0.42758620689655175</v>
      </c>
      <c r="J77" t="b">
        <f t="shared" si="9"/>
        <v>1</v>
      </c>
    </row>
    <row r="78" spans="1:10" x14ac:dyDescent="0.25">
      <c r="A78" s="1" t="s">
        <v>80</v>
      </c>
      <c r="G78" s="7">
        <f t="shared" si="8"/>
        <v>98</v>
      </c>
      <c r="H78" s="1"/>
      <c r="I78" s="8">
        <f t="shared" si="10"/>
        <v>0.67586206896551726</v>
      </c>
      <c r="J78" t="b">
        <f t="shared" si="9"/>
        <v>1</v>
      </c>
    </row>
    <row r="79" spans="1:10" x14ac:dyDescent="0.25">
      <c r="A79" s="1" t="s">
        <v>19</v>
      </c>
      <c r="G79" s="7">
        <f t="shared" si="8"/>
        <v>145</v>
      </c>
      <c r="H79" s="1" t="s">
        <v>108</v>
      </c>
      <c r="I79" s="8">
        <f t="shared" si="10"/>
        <v>1</v>
      </c>
      <c r="J79" t="b">
        <f t="shared" si="9"/>
        <v>1</v>
      </c>
    </row>
    <row r="80" spans="1:10" x14ac:dyDescent="0.25">
      <c r="A80" s="1" t="s">
        <v>16</v>
      </c>
      <c r="G80" s="7">
        <f t="shared" si="8"/>
        <v>110</v>
      </c>
      <c r="H80" s="12"/>
      <c r="I80" s="8">
        <f t="shared" si="10"/>
        <v>0.75862068965517238</v>
      </c>
      <c r="J80" t="b">
        <f t="shared" si="9"/>
        <v>1</v>
      </c>
    </row>
    <row r="81" spans="1:9" x14ac:dyDescent="0.25">
      <c r="A81"/>
      <c r="G81" s="7"/>
      <c r="H81" s="1"/>
      <c r="I81" s="8"/>
    </row>
    <row r="82" spans="1:9" x14ac:dyDescent="0.25">
      <c r="A82"/>
      <c r="G82" s="7"/>
      <c r="H82" s="1"/>
      <c r="I82" s="8"/>
    </row>
    <row r="83" spans="1:9" x14ac:dyDescent="0.25">
      <c r="A83"/>
      <c r="G83" s="7"/>
      <c r="H83" s="1"/>
      <c r="I83" s="8"/>
    </row>
    <row r="84" spans="1:9" x14ac:dyDescent="0.25">
      <c r="A84"/>
      <c r="G84" s="7"/>
      <c r="H84" s="1"/>
      <c r="I84" s="8"/>
    </row>
    <row r="85" spans="1:9" x14ac:dyDescent="0.25">
      <c r="A85"/>
      <c r="G85" s="7"/>
      <c r="H85" s="1"/>
      <c r="I85" s="8"/>
    </row>
    <row r="86" spans="1:9" x14ac:dyDescent="0.25">
      <c r="A86"/>
      <c r="G86" s="7"/>
      <c r="H86" s="1"/>
      <c r="I86" s="8"/>
    </row>
    <row r="87" spans="1:9" x14ac:dyDescent="0.25">
      <c r="A87"/>
      <c r="G87" s="7"/>
      <c r="H87" s="1"/>
      <c r="I87" s="8"/>
    </row>
    <row r="88" spans="1:9" x14ac:dyDescent="0.25">
      <c r="A88"/>
      <c r="G88" s="7"/>
      <c r="H88" s="1"/>
      <c r="I88" s="8"/>
    </row>
    <row r="89" spans="1:9" x14ac:dyDescent="0.25">
      <c r="A89" s="13"/>
      <c r="G89" s="7"/>
      <c r="H89" s="1"/>
      <c r="I89" s="8"/>
    </row>
    <row r="90" spans="1:9" x14ac:dyDescent="0.25">
      <c r="A90" s="1"/>
      <c r="G90" s="7"/>
      <c r="H90" s="1"/>
      <c r="I90" s="8"/>
    </row>
    <row r="91" spans="1:9" x14ac:dyDescent="0.25">
      <c r="A91" s="1"/>
      <c r="G91" s="7"/>
      <c r="H91" s="1"/>
      <c r="I91" s="8"/>
    </row>
    <row r="92" spans="1:9" x14ac:dyDescent="0.25">
      <c r="G92" s="7"/>
      <c r="H92" s="1"/>
      <c r="I92" s="8"/>
    </row>
  </sheetData>
  <mergeCells count="1">
    <mergeCell ref="A2:A3"/>
  </mergeCells>
  <pageMargins left="0.23622047244094488" right="0.23622047244094488" top="0.3543307086614173" bottom="0.3543307086614173" header="0.31496062992125984" footer="0.31496062992125984"/>
  <pageSetup paperSize="9" scale="3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56"/>
  <sheetViews>
    <sheetView view="pageBreakPreview" topLeftCell="A13" zoomScaleNormal="100" zoomScaleSheetLayoutView="100" workbookViewId="0">
      <selection activeCell="M41" sqref="M41"/>
    </sheetView>
  </sheetViews>
  <sheetFormatPr defaultRowHeight="15" x14ac:dyDescent="0.25"/>
  <cols>
    <col min="1" max="1" width="29.140625" customWidth="1"/>
    <col min="13" max="13" width="9.140625" style="46"/>
    <col min="14" max="14" width="16.7109375" customWidth="1"/>
  </cols>
  <sheetData>
    <row r="1" spans="1:14" x14ac:dyDescent="0.25">
      <c r="A1" s="98" t="s">
        <v>47</v>
      </c>
    </row>
    <row r="2" spans="1:14" x14ac:dyDescent="0.25">
      <c r="A2" s="98"/>
    </row>
    <row r="3" spans="1:14" x14ac:dyDescent="0.25">
      <c r="A3" s="98"/>
      <c r="B3" s="31">
        <v>1</v>
      </c>
      <c r="C3" s="32">
        <v>2</v>
      </c>
      <c r="D3" s="32">
        <v>3</v>
      </c>
      <c r="E3" s="32">
        <v>4</v>
      </c>
      <c r="F3" s="32">
        <v>5</v>
      </c>
      <c r="G3" s="32">
        <v>6</v>
      </c>
      <c r="H3" s="32">
        <v>7</v>
      </c>
      <c r="I3" s="32">
        <v>8</v>
      </c>
      <c r="J3" s="32">
        <v>9</v>
      </c>
      <c r="K3" s="32">
        <v>10</v>
      </c>
      <c r="L3" s="1" t="s">
        <v>1</v>
      </c>
      <c r="M3" s="2" t="s">
        <v>6</v>
      </c>
      <c r="N3" s="1" t="s">
        <v>7</v>
      </c>
    </row>
    <row r="4" spans="1:14" x14ac:dyDescent="0.25">
      <c r="A4" s="1" t="s">
        <v>24</v>
      </c>
      <c r="B4" s="9">
        <v>3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4">
        <f>SUM(B4:K4)</f>
        <v>3</v>
      </c>
      <c r="M4" s="32"/>
      <c r="N4" s="34">
        <f>L4/MAX($L$4:$L$19)</f>
        <v>0.125</v>
      </c>
    </row>
    <row r="5" spans="1:14" x14ac:dyDescent="0.25">
      <c r="A5" s="1" t="s">
        <v>28</v>
      </c>
      <c r="B5" s="9">
        <v>3</v>
      </c>
      <c r="C5" s="9">
        <v>0</v>
      </c>
      <c r="D5" s="9">
        <v>0</v>
      </c>
      <c r="E5" s="9">
        <v>3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4">
        <f t="shared" ref="L5:L19" si="0">SUM(B5:K5)</f>
        <v>6</v>
      </c>
      <c r="M5" s="32"/>
      <c r="N5" s="34">
        <f t="shared" ref="N5:N19" si="1">L5/MAX($L$4:$L$19)</f>
        <v>0.25</v>
      </c>
    </row>
    <row r="6" spans="1:14" x14ac:dyDescent="0.25">
      <c r="A6" s="1" t="s">
        <v>25</v>
      </c>
      <c r="B6" s="51">
        <v>2</v>
      </c>
      <c r="C6" s="51">
        <v>0</v>
      </c>
      <c r="D6" s="51">
        <v>3</v>
      </c>
      <c r="E6" s="51">
        <v>1</v>
      </c>
      <c r="F6" s="51">
        <v>0</v>
      </c>
      <c r="G6" s="51">
        <v>1</v>
      </c>
      <c r="H6" s="51">
        <v>0</v>
      </c>
      <c r="I6" s="51">
        <v>0</v>
      </c>
      <c r="J6" s="51">
        <v>0</v>
      </c>
      <c r="K6" s="51">
        <v>0</v>
      </c>
      <c r="L6" s="4">
        <f>SUM(B6:K6)</f>
        <v>7</v>
      </c>
      <c r="M6" s="48">
        <v>3</v>
      </c>
      <c r="N6" s="49">
        <f>L6/MAX($L$4:$L$19)</f>
        <v>0.29166666666666669</v>
      </c>
    </row>
    <row r="7" spans="1:14" s="52" customFormat="1" x14ac:dyDescent="0.25">
      <c r="A7" s="1" t="s">
        <v>27</v>
      </c>
      <c r="B7" s="13">
        <v>4</v>
      </c>
      <c r="C7" s="13">
        <v>3</v>
      </c>
      <c r="D7" s="13">
        <v>3</v>
      </c>
      <c r="E7" s="13">
        <v>3</v>
      </c>
      <c r="F7" s="13">
        <v>0</v>
      </c>
      <c r="G7" s="13">
        <v>4</v>
      </c>
      <c r="H7" s="13">
        <v>0</v>
      </c>
      <c r="I7" s="13">
        <v>0</v>
      </c>
      <c r="J7" s="13">
        <v>0</v>
      </c>
      <c r="K7" s="13">
        <v>0</v>
      </c>
      <c r="L7" s="4">
        <f>SUM(B7:K7)</f>
        <v>17</v>
      </c>
      <c r="M7" s="48">
        <v>2</v>
      </c>
      <c r="N7" s="49">
        <f t="shared" si="1"/>
        <v>0.70833333333333337</v>
      </c>
    </row>
    <row r="8" spans="1:14" x14ac:dyDescent="0.25">
      <c r="A8" s="1" t="s">
        <v>33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4">
        <f t="shared" ref="L8:L9" si="2">SUM(B8:K8)</f>
        <v>0</v>
      </c>
      <c r="M8" s="50"/>
      <c r="N8" s="34">
        <f t="shared" si="1"/>
        <v>0</v>
      </c>
    </row>
    <row r="9" spans="1:14" x14ac:dyDescent="0.25">
      <c r="A9" s="1" t="s">
        <v>26</v>
      </c>
      <c r="B9" s="9">
        <v>1</v>
      </c>
      <c r="C9" s="9">
        <v>4</v>
      </c>
      <c r="D9" s="9">
        <v>0</v>
      </c>
      <c r="E9" s="9">
        <v>4</v>
      </c>
      <c r="F9" s="9">
        <v>5</v>
      </c>
      <c r="G9" s="9">
        <v>0</v>
      </c>
      <c r="H9" s="9">
        <v>2</v>
      </c>
      <c r="I9" s="9">
        <v>2</v>
      </c>
      <c r="J9" s="9">
        <v>3</v>
      </c>
      <c r="K9" s="9">
        <v>3</v>
      </c>
      <c r="L9" s="4">
        <f t="shared" si="2"/>
        <v>24</v>
      </c>
      <c r="M9" s="32">
        <v>1</v>
      </c>
      <c r="N9" s="34">
        <f t="shared" si="1"/>
        <v>1</v>
      </c>
    </row>
    <row r="10" spans="1:14" x14ac:dyDescent="0.25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4">
        <f t="shared" si="0"/>
        <v>0</v>
      </c>
      <c r="M10" s="32"/>
      <c r="N10" s="34">
        <f t="shared" si="1"/>
        <v>0</v>
      </c>
    </row>
    <row r="11" spans="1:14" x14ac:dyDescent="0.25">
      <c r="A11" s="1"/>
      <c r="B11" s="9"/>
      <c r="C11" s="9"/>
      <c r="D11" s="9"/>
      <c r="E11" s="9"/>
      <c r="F11" s="9"/>
      <c r="G11" s="9"/>
      <c r="H11" s="9"/>
      <c r="I11" s="9"/>
      <c r="J11" s="9"/>
      <c r="K11" s="9"/>
      <c r="L11" s="4">
        <f t="shared" si="0"/>
        <v>0</v>
      </c>
      <c r="M11" s="32"/>
      <c r="N11" s="34">
        <f t="shared" si="1"/>
        <v>0</v>
      </c>
    </row>
    <row r="12" spans="1:14" x14ac:dyDescent="0.25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4">
        <f t="shared" si="0"/>
        <v>0</v>
      </c>
      <c r="M12" s="32"/>
      <c r="N12" s="34">
        <f t="shared" si="1"/>
        <v>0</v>
      </c>
    </row>
    <row r="13" spans="1:14" x14ac:dyDescent="0.25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  <c r="L13" s="4">
        <f t="shared" si="0"/>
        <v>0</v>
      </c>
      <c r="M13" s="53"/>
      <c r="N13" s="34">
        <f t="shared" si="1"/>
        <v>0</v>
      </c>
    </row>
    <row r="14" spans="1:14" x14ac:dyDescent="0.25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4">
        <f t="shared" si="0"/>
        <v>0</v>
      </c>
      <c r="M14" s="9"/>
      <c r="N14" s="34">
        <f t="shared" si="1"/>
        <v>0</v>
      </c>
    </row>
    <row r="15" spans="1:14" x14ac:dyDescent="0.25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  <c r="L15" s="4">
        <f t="shared" si="0"/>
        <v>0</v>
      </c>
      <c r="M15" s="9"/>
      <c r="N15" s="34">
        <f t="shared" si="1"/>
        <v>0</v>
      </c>
    </row>
    <row r="16" spans="1:14" ht="15" customHeight="1" x14ac:dyDescent="0.25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4">
        <f t="shared" si="0"/>
        <v>0</v>
      </c>
      <c r="M16" s="9"/>
      <c r="N16" s="34">
        <f t="shared" si="1"/>
        <v>0</v>
      </c>
    </row>
    <row r="17" spans="1:14" ht="15" customHeight="1" x14ac:dyDescent="0.25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4">
        <f t="shared" si="0"/>
        <v>0</v>
      </c>
      <c r="M17" s="9"/>
      <c r="N17" s="34">
        <f t="shared" si="1"/>
        <v>0</v>
      </c>
    </row>
    <row r="18" spans="1:14" ht="15" customHeight="1" x14ac:dyDescent="0.2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4">
        <f t="shared" si="0"/>
        <v>0</v>
      </c>
      <c r="M18" s="9"/>
      <c r="N18" s="34">
        <f t="shared" si="1"/>
        <v>0</v>
      </c>
    </row>
    <row r="19" spans="1:14" x14ac:dyDescent="0.25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4">
        <f t="shared" si="0"/>
        <v>0</v>
      </c>
      <c r="M19" s="9"/>
      <c r="N19" s="34">
        <f t="shared" si="1"/>
        <v>0</v>
      </c>
    </row>
    <row r="23" spans="1:14" x14ac:dyDescent="0.25">
      <c r="A23" s="99" t="s">
        <v>48</v>
      </c>
    </row>
    <row r="24" spans="1:14" x14ac:dyDescent="0.25">
      <c r="A24" s="100"/>
    </row>
    <row r="25" spans="1:14" x14ac:dyDescent="0.25">
      <c r="A25" s="101"/>
      <c r="B25" s="31">
        <v>1</v>
      </c>
      <c r="C25" s="32">
        <v>2</v>
      </c>
      <c r="D25" s="32">
        <v>3</v>
      </c>
      <c r="E25" s="32">
        <v>4</v>
      </c>
      <c r="F25" s="32">
        <v>5</v>
      </c>
      <c r="G25" s="32">
        <v>6</v>
      </c>
      <c r="H25" s="32">
        <v>7</v>
      </c>
      <c r="I25" s="32">
        <v>8</v>
      </c>
      <c r="J25" s="32">
        <v>9</v>
      </c>
      <c r="K25" s="32">
        <v>10</v>
      </c>
      <c r="L25" s="1" t="s">
        <v>1</v>
      </c>
      <c r="M25" s="9" t="s">
        <v>6</v>
      </c>
      <c r="N25" s="1" t="s">
        <v>7</v>
      </c>
    </row>
    <row r="26" spans="1:14" x14ac:dyDescent="0.25">
      <c r="A26" t="s">
        <v>15</v>
      </c>
      <c r="B26" s="2">
        <v>0</v>
      </c>
      <c r="C26" s="2">
        <v>1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4">
        <f t="shared" ref="L26:L56" si="3">SUM(B26:K26)</f>
        <v>1</v>
      </c>
      <c r="M26" s="32"/>
      <c r="N26" s="34">
        <f>L26/MAX($L$26:$L$55)</f>
        <v>2.564102564102564E-2</v>
      </c>
    </row>
    <row r="27" spans="1:14" x14ac:dyDescent="0.25">
      <c r="A27" t="s">
        <v>8</v>
      </c>
      <c r="B27" s="2">
        <v>1</v>
      </c>
      <c r="C27" s="2">
        <v>0</v>
      </c>
      <c r="D27" s="2">
        <v>5</v>
      </c>
      <c r="E27" s="2">
        <v>4</v>
      </c>
      <c r="F27" s="2">
        <v>1</v>
      </c>
      <c r="G27" s="2">
        <v>0</v>
      </c>
      <c r="H27" s="2">
        <v>4</v>
      </c>
      <c r="I27" s="2">
        <v>2</v>
      </c>
      <c r="J27" s="2">
        <v>4</v>
      </c>
      <c r="K27" s="2">
        <v>3</v>
      </c>
      <c r="L27" s="4">
        <f t="shared" si="3"/>
        <v>24</v>
      </c>
      <c r="M27" s="32">
        <v>3</v>
      </c>
      <c r="N27" s="34">
        <f>L27/MAX($L$26:$L$55)</f>
        <v>0.61538461538461542</v>
      </c>
    </row>
    <row r="28" spans="1:14" x14ac:dyDescent="0.25">
      <c r="A28" t="s">
        <v>12</v>
      </c>
      <c r="B28" s="2">
        <v>0</v>
      </c>
      <c r="C28" s="2">
        <v>5</v>
      </c>
      <c r="D28" s="2">
        <v>0</v>
      </c>
      <c r="E28" s="2">
        <v>0</v>
      </c>
      <c r="F28" s="2">
        <v>0</v>
      </c>
      <c r="G28" s="2">
        <v>0</v>
      </c>
      <c r="H28" s="2">
        <v>4</v>
      </c>
      <c r="I28" s="2">
        <v>0</v>
      </c>
      <c r="J28" s="2">
        <v>0</v>
      </c>
      <c r="K28" s="2">
        <v>4</v>
      </c>
      <c r="L28" s="4">
        <f t="shared" si="3"/>
        <v>13</v>
      </c>
      <c r="M28" s="32"/>
      <c r="N28" s="34">
        <f t="shared" ref="N28:N56" si="4">L28/MAX($L$26:$L$55)</f>
        <v>0.33333333333333331</v>
      </c>
    </row>
    <row r="29" spans="1:14" x14ac:dyDescent="0.25">
      <c r="A29" t="s">
        <v>18</v>
      </c>
      <c r="B29" s="2">
        <v>5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3</v>
      </c>
      <c r="J29" s="2">
        <v>0</v>
      </c>
      <c r="K29" s="2">
        <v>0</v>
      </c>
      <c r="L29" s="4">
        <f t="shared" si="3"/>
        <v>8</v>
      </c>
      <c r="M29" s="6"/>
      <c r="N29" s="34">
        <f t="shared" si="4"/>
        <v>0.20512820512820512</v>
      </c>
    </row>
    <row r="30" spans="1:14" x14ac:dyDescent="0.25">
      <c r="A30" t="s">
        <v>17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4">
        <f t="shared" si="3"/>
        <v>0</v>
      </c>
      <c r="M30" s="6"/>
      <c r="N30" s="34">
        <f t="shared" si="4"/>
        <v>0</v>
      </c>
    </row>
    <row r="31" spans="1:14" x14ac:dyDescent="0.25">
      <c r="A31" t="s">
        <v>13</v>
      </c>
      <c r="B31" s="2">
        <v>5</v>
      </c>
      <c r="C31" s="2">
        <v>4</v>
      </c>
      <c r="D31" s="2">
        <v>2</v>
      </c>
      <c r="E31" s="2">
        <v>2</v>
      </c>
      <c r="F31" s="2">
        <v>3</v>
      </c>
      <c r="G31" s="2">
        <v>5</v>
      </c>
      <c r="H31" s="2">
        <v>5</v>
      </c>
      <c r="I31" s="2">
        <v>4</v>
      </c>
      <c r="J31" s="2">
        <v>4</v>
      </c>
      <c r="K31" s="2">
        <v>5</v>
      </c>
      <c r="L31" s="4">
        <f t="shared" si="3"/>
        <v>39</v>
      </c>
      <c r="M31" s="6">
        <v>1</v>
      </c>
      <c r="N31" s="34">
        <f t="shared" si="4"/>
        <v>1</v>
      </c>
    </row>
    <row r="32" spans="1:14" x14ac:dyDescent="0.25">
      <c r="A32" t="s">
        <v>14</v>
      </c>
      <c r="B32" s="2">
        <v>2</v>
      </c>
      <c r="C32" s="2">
        <v>5</v>
      </c>
      <c r="D32" s="2">
        <v>2</v>
      </c>
      <c r="E32" s="2">
        <v>0</v>
      </c>
      <c r="F32" s="2">
        <v>1</v>
      </c>
      <c r="G32" s="2">
        <v>0</v>
      </c>
      <c r="H32" s="2">
        <v>4</v>
      </c>
      <c r="I32" s="2">
        <v>4</v>
      </c>
      <c r="J32" s="2">
        <v>0</v>
      </c>
      <c r="K32" s="2">
        <v>4</v>
      </c>
      <c r="L32" s="4">
        <f t="shared" si="3"/>
        <v>22</v>
      </c>
      <c r="M32" s="6"/>
      <c r="N32" s="34">
        <f t="shared" si="4"/>
        <v>0.5641025641025641</v>
      </c>
    </row>
    <row r="33" spans="1:14" x14ac:dyDescent="0.25">
      <c r="A33" t="s">
        <v>9</v>
      </c>
      <c r="B33" s="2">
        <v>4</v>
      </c>
      <c r="C33" s="2">
        <v>5</v>
      </c>
      <c r="D33" s="2">
        <v>3</v>
      </c>
      <c r="E33" s="2">
        <v>3</v>
      </c>
      <c r="F33" s="2">
        <v>0</v>
      </c>
      <c r="G33" s="2">
        <v>0</v>
      </c>
      <c r="H33" s="2">
        <v>1</v>
      </c>
      <c r="I33" s="2">
        <v>0</v>
      </c>
      <c r="J33" s="2">
        <v>2</v>
      </c>
      <c r="K33" s="2">
        <v>2</v>
      </c>
      <c r="L33" s="4">
        <f t="shared" si="3"/>
        <v>20</v>
      </c>
      <c r="M33" s="6"/>
      <c r="N33" s="34">
        <f t="shared" si="4"/>
        <v>0.51282051282051277</v>
      </c>
    </row>
    <row r="34" spans="1:14" x14ac:dyDescent="0.25">
      <c r="A34" t="s">
        <v>76</v>
      </c>
      <c r="B34" s="2">
        <v>3</v>
      </c>
      <c r="C34" s="2">
        <v>2</v>
      </c>
      <c r="D34" s="2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1</v>
      </c>
      <c r="L34" s="4">
        <f t="shared" si="3"/>
        <v>9</v>
      </c>
      <c r="M34" s="6"/>
      <c r="N34" s="34">
        <f t="shared" si="4"/>
        <v>0.23076923076923078</v>
      </c>
    </row>
    <row r="35" spans="1:14" x14ac:dyDescent="0.25">
      <c r="A35" t="s">
        <v>32</v>
      </c>
      <c r="B35" s="2">
        <v>5</v>
      </c>
      <c r="C35" s="2">
        <v>4</v>
      </c>
      <c r="D35" s="2">
        <v>5</v>
      </c>
      <c r="E35" s="2">
        <v>1</v>
      </c>
      <c r="F35" s="2">
        <v>0</v>
      </c>
      <c r="G35" s="2">
        <v>1</v>
      </c>
      <c r="H35" s="2">
        <v>4</v>
      </c>
      <c r="I35" s="2">
        <v>2</v>
      </c>
      <c r="J35" s="2">
        <v>4</v>
      </c>
      <c r="K35" s="2">
        <v>2</v>
      </c>
      <c r="L35" s="4">
        <f t="shared" si="3"/>
        <v>28</v>
      </c>
      <c r="M35" s="6">
        <v>2</v>
      </c>
      <c r="N35" s="34">
        <f t="shared" si="4"/>
        <v>0.71794871794871795</v>
      </c>
    </row>
    <row r="36" spans="1:14" x14ac:dyDescent="0.25">
      <c r="A36" t="s">
        <v>72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4">
        <f t="shared" si="3"/>
        <v>0</v>
      </c>
      <c r="M36" s="6"/>
      <c r="N36" s="34">
        <f t="shared" si="4"/>
        <v>0</v>
      </c>
    </row>
    <row r="37" spans="1:14" x14ac:dyDescent="0.25">
      <c r="A37" t="s">
        <v>75</v>
      </c>
      <c r="B37" s="2">
        <v>0</v>
      </c>
      <c r="C37" s="2">
        <v>3</v>
      </c>
      <c r="D37" s="2">
        <v>4</v>
      </c>
      <c r="E37" s="2">
        <v>0</v>
      </c>
      <c r="F37" s="2">
        <v>3</v>
      </c>
      <c r="G37" s="2">
        <v>0</v>
      </c>
      <c r="H37" s="2">
        <v>3</v>
      </c>
      <c r="I37" s="2">
        <v>4</v>
      </c>
      <c r="J37" s="2">
        <v>2</v>
      </c>
      <c r="K37" s="2">
        <v>0</v>
      </c>
      <c r="L37" s="4">
        <f t="shared" si="3"/>
        <v>19</v>
      </c>
      <c r="M37" s="6"/>
      <c r="N37" s="34">
        <f t="shared" si="4"/>
        <v>0.48717948717948717</v>
      </c>
    </row>
    <row r="38" spans="1:14" x14ac:dyDescent="0.25">
      <c r="A38" t="s">
        <v>10</v>
      </c>
      <c r="B38" s="2">
        <v>3</v>
      </c>
      <c r="C38" s="2">
        <v>2</v>
      </c>
      <c r="D38" s="2">
        <v>0</v>
      </c>
      <c r="E38" s="2">
        <v>2</v>
      </c>
      <c r="F38" s="2">
        <v>3</v>
      </c>
      <c r="G38" s="2">
        <v>0</v>
      </c>
      <c r="H38" s="2">
        <v>4</v>
      </c>
      <c r="I38" s="2">
        <v>4</v>
      </c>
      <c r="J38" s="2">
        <v>1</v>
      </c>
      <c r="K38" s="2">
        <v>4</v>
      </c>
      <c r="L38" s="4">
        <f t="shared" si="3"/>
        <v>23</v>
      </c>
      <c r="M38" s="6"/>
      <c r="N38" s="34">
        <f t="shared" si="4"/>
        <v>0.58974358974358976</v>
      </c>
    </row>
    <row r="39" spans="1:14" x14ac:dyDescent="0.25">
      <c r="A39" t="s">
        <v>11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4">
        <f t="shared" si="3"/>
        <v>0</v>
      </c>
      <c r="M39" s="6"/>
      <c r="N39" s="34">
        <f t="shared" si="4"/>
        <v>0</v>
      </c>
    </row>
    <row r="40" spans="1:14" x14ac:dyDescent="0.25">
      <c r="A40" t="s">
        <v>80</v>
      </c>
      <c r="B40" s="2">
        <v>0</v>
      </c>
      <c r="C40" s="2">
        <v>0</v>
      </c>
      <c r="D40" s="2">
        <v>0</v>
      </c>
      <c r="E40" s="2">
        <v>1</v>
      </c>
      <c r="F40" s="2">
        <v>2</v>
      </c>
      <c r="G40" s="2">
        <v>0</v>
      </c>
      <c r="H40" s="2">
        <v>2</v>
      </c>
      <c r="I40" s="2">
        <v>2</v>
      </c>
      <c r="J40" s="2">
        <v>0</v>
      </c>
      <c r="K40" s="2">
        <v>2</v>
      </c>
      <c r="L40" s="4">
        <f t="shared" si="3"/>
        <v>9</v>
      </c>
      <c r="M40" s="54"/>
      <c r="N40" s="38">
        <f t="shared" si="4"/>
        <v>0.23076923076923078</v>
      </c>
    </row>
    <row r="41" spans="1:14" x14ac:dyDescent="0.25">
      <c r="A41" t="s">
        <v>19</v>
      </c>
      <c r="B41" s="2">
        <v>5</v>
      </c>
      <c r="C41" s="2">
        <v>4</v>
      </c>
      <c r="D41" s="2">
        <v>1</v>
      </c>
      <c r="E41" s="2">
        <v>0</v>
      </c>
      <c r="F41" s="2">
        <v>0</v>
      </c>
      <c r="G41" s="2">
        <v>4</v>
      </c>
      <c r="H41" s="2">
        <v>3</v>
      </c>
      <c r="I41" s="2">
        <v>4</v>
      </c>
      <c r="J41" s="2">
        <v>0</v>
      </c>
      <c r="K41" s="2">
        <v>5</v>
      </c>
      <c r="L41" s="4">
        <f t="shared" si="3"/>
        <v>26</v>
      </c>
      <c r="M41" s="1" t="s">
        <v>108</v>
      </c>
      <c r="N41" s="34">
        <f t="shared" si="4"/>
        <v>0.66666666666666663</v>
      </c>
    </row>
    <row r="42" spans="1:14" x14ac:dyDescent="0.25">
      <c r="A42" t="s">
        <v>16</v>
      </c>
      <c r="B42" s="2">
        <v>0</v>
      </c>
      <c r="C42" s="2">
        <v>0</v>
      </c>
      <c r="D42" s="2">
        <v>0</v>
      </c>
      <c r="E42" s="2">
        <v>4</v>
      </c>
      <c r="F42" s="2">
        <v>0</v>
      </c>
      <c r="G42" s="2">
        <v>4</v>
      </c>
      <c r="H42" s="2">
        <v>4</v>
      </c>
      <c r="I42" s="2">
        <v>0</v>
      </c>
      <c r="J42" s="2">
        <v>0</v>
      </c>
      <c r="K42" s="2">
        <v>4</v>
      </c>
      <c r="L42" s="4">
        <f t="shared" si="3"/>
        <v>16</v>
      </c>
      <c r="M42" s="6"/>
      <c r="N42" s="34">
        <f t="shared" si="4"/>
        <v>0.41025641025641024</v>
      </c>
    </row>
    <row r="43" spans="1:14" x14ac:dyDescent="0.25">
      <c r="A43" s="1" t="s">
        <v>77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4">
        <f>SUM(B43:K43)</f>
        <v>0</v>
      </c>
      <c r="M43" s="6"/>
      <c r="N43" s="34">
        <f t="shared" si="4"/>
        <v>0</v>
      </c>
    </row>
    <row r="44" spans="1:14" x14ac:dyDescent="0.25">
      <c r="A44" s="1" t="s">
        <v>73</v>
      </c>
      <c r="B44" s="2">
        <v>2</v>
      </c>
      <c r="C44" s="2">
        <v>0</v>
      </c>
      <c r="D44" s="2">
        <v>3</v>
      </c>
      <c r="E44" s="2">
        <v>2</v>
      </c>
      <c r="F44" s="2">
        <v>0</v>
      </c>
      <c r="G44" s="2">
        <v>1</v>
      </c>
      <c r="H44" s="2">
        <v>1</v>
      </c>
      <c r="I44" s="2">
        <v>0</v>
      </c>
      <c r="J44" s="2">
        <v>0</v>
      </c>
      <c r="K44" s="2">
        <v>0</v>
      </c>
      <c r="L44" s="4">
        <f t="shared" si="3"/>
        <v>9</v>
      </c>
      <c r="M44" s="6"/>
      <c r="N44" s="34">
        <f t="shared" si="4"/>
        <v>0.23076923076923078</v>
      </c>
    </row>
    <row r="45" spans="1:14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4">
        <f t="shared" si="3"/>
        <v>0</v>
      </c>
      <c r="M45" s="6"/>
      <c r="N45" s="34">
        <f t="shared" si="4"/>
        <v>0</v>
      </c>
    </row>
    <row r="46" spans="1:14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4">
        <f t="shared" si="3"/>
        <v>0</v>
      </c>
      <c r="M46" s="6"/>
      <c r="N46" s="34">
        <f t="shared" si="4"/>
        <v>0</v>
      </c>
    </row>
    <row r="47" spans="1:14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4">
        <f t="shared" si="3"/>
        <v>0</v>
      </c>
      <c r="M47" s="6"/>
      <c r="N47" s="34">
        <f t="shared" si="4"/>
        <v>0</v>
      </c>
    </row>
    <row r="48" spans="1:14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4">
        <f t="shared" si="3"/>
        <v>0</v>
      </c>
      <c r="M48" s="9"/>
      <c r="N48" s="34">
        <f t="shared" si="4"/>
        <v>0</v>
      </c>
    </row>
    <row r="49" spans="1:14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4">
        <f t="shared" si="3"/>
        <v>0</v>
      </c>
      <c r="M49" s="53"/>
      <c r="N49" s="36">
        <f t="shared" si="4"/>
        <v>0</v>
      </c>
    </row>
    <row r="50" spans="1:14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4">
        <f t="shared" si="3"/>
        <v>0</v>
      </c>
      <c r="M50" s="9"/>
      <c r="N50" s="34">
        <f t="shared" si="4"/>
        <v>0</v>
      </c>
    </row>
    <row r="51" spans="1:14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4">
        <f t="shared" si="3"/>
        <v>0</v>
      </c>
      <c r="M51" s="9"/>
      <c r="N51" s="34">
        <f t="shared" si="4"/>
        <v>0</v>
      </c>
    </row>
    <row r="52" spans="1:14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4">
        <f t="shared" si="3"/>
        <v>0</v>
      </c>
      <c r="M52" s="9"/>
      <c r="N52" s="34">
        <f t="shared" si="4"/>
        <v>0</v>
      </c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4">
        <f t="shared" si="3"/>
        <v>0</v>
      </c>
      <c r="M53" s="9"/>
      <c r="N53" s="34">
        <f t="shared" si="4"/>
        <v>0</v>
      </c>
    </row>
    <row r="54" spans="1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4">
        <f t="shared" si="3"/>
        <v>0</v>
      </c>
      <c r="M54" s="9"/>
      <c r="N54" s="34">
        <f t="shared" si="4"/>
        <v>0</v>
      </c>
    </row>
    <row r="55" spans="1:14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4">
        <f t="shared" si="3"/>
        <v>0</v>
      </c>
      <c r="M55" s="9"/>
      <c r="N55" s="34">
        <f t="shared" si="4"/>
        <v>0</v>
      </c>
    </row>
    <row r="56" spans="1:14" x14ac:dyDescent="0.25">
      <c r="L56" s="4">
        <f t="shared" si="3"/>
        <v>0</v>
      </c>
      <c r="N56" s="34">
        <f t="shared" si="4"/>
        <v>0</v>
      </c>
    </row>
  </sheetData>
  <mergeCells count="2">
    <mergeCell ref="A1:A3"/>
    <mergeCell ref="A23:A25"/>
  </mergeCells>
  <pageMargins left="0.7" right="0.7" top="0.75" bottom="0.75" header="0.3" footer="0.3"/>
  <pageSetup paperSize="9"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42"/>
  <sheetViews>
    <sheetView workbookViewId="0">
      <selection activeCell="J2" sqref="J2:J29"/>
    </sheetView>
  </sheetViews>
  <sheetFormatPr defaultRowHeight="15" x14ac:dyDescent="0.25"/>
  <cols>
    <col min="1" max="1" width="34.140625" customWidth="1"/>
    <col min="4" max="4" width="9.5703125" customWidth="1"/>
    <col min="6" max="6" width="16.7109375" customWidth="1"/>
    <col min="11" max="11" width="13.28515625" customWidth="1"/>
    <col min="14" max="14" width="16.7109375" customWidth="1"/>
  </cols>
  <sheetData>
    <row r="1" spans="1:6" x14ac:dyDescent="0.25">
      <c r="A1" s="98" t="s">
        <v>3</v>
      </c>
    </row>
    <row r="2" spans="1:6" x14ac:dyDescent="0.25">
      <c r="A2" s="98"/>
    </row>
    <row r="3" spans="1:6" ht="15.75" thickBot="1" x14ac:dyDescent="0.3">
      <c r="A3" s="99"/>
      <c r="B3" s="31" t="s">
        <v>49</v>
      </c>
      <c r="C3" s="32" t="s">
        <v>50</v>
      </c>
      <c r="D3" s="1" t="s">
        <v>51</v>
      </c>
      <c r="E3" s="1" t="s">
        <v>6</v>
      </c>
      <c r="F3" s="1" t="s">
        <v>7</v>
      </c>
    </row>
    <row r="4" spans="1:6" x14ac:dyDescent="0.25">
      <c r="A4" s="22" t="s">
        <v>9</v>
      </c>
      <c r="B4" s="121">
        <v>151.94999999999999</v>
      </c>
      <c r="C4" s="102">
        <f>22+12+18+24+3+18</f>
        <v>97</v>
      </c>
      <c r="D4" s="105">
        <f>C4/B4</f>
        <v>0.63836788417242518</v>
      </c>
      <c r="E4" s="102">
        <v>1</v>
      </c>
      <c r="F4" s="108">
        <f>D4/MAX($D$4:$D$30)</f>
        <v>1</v>
      </c>
    </row>
    <row r="5" spans="1:6" x14ac:dyDescent="0.25">
      <c r="A5" s="23" t="s">
        <v>32</v>
      </c>
      <c r="B5" s="122"/>
      <c r="C5" s="103"/>
      <c r="D5" s="106"/>
      <c r="E5" s="103"/>
      <c r="F5" s="109"/>
    </row>
    <row r="6" spans="1:6" ht="15.75" thickBot="1" x14ac:dyDescent="0.3">
      <c r="A6" s="24" t="s">
        <v>77</v>
      </c>
      <c r="B6" s="123"/>
      <c r="C6" s="104"/>
      <c r="D6" s="107"/>
      <c r="E6" s="104"/>
      <c r="F6" s="110"/>
    </row>
    <row r="7" spans="1:6" x14ac:dyDescent="0.25">
      <c r="A7" s="22" t="s">
        <v>26</v>
      </c>
      <c r="B7" s="121">
        <v>127.72</v>
      </c>
      <c r="C7" s="102">
        <f>8+9+3+12+7+11</f>
        <v>50</v>
      </c>
      <c r="D7" s="105">
        <f>C7/B7</f>
        <v>0.3914813654870028</v>
      </c>
      <c r="E7" s="102"/>
      <c r="F7" s="108">
        <f>D7/MAX($D$4:$D$30)</f>
        <v>0.61325354109020691</v>
      </c>
    </row>
    <row r="8" spans="1:6" x14ac:dyDescent="0.25">
      <c r="A8" s="23" t="s">
        <v>73</v>
      </c>
      <c r="B8" s="122"/>
      <c r="C8" s="103"/>
      <c r="D8" s="106"/>
      <c r="E8" s="103"/>
      <c r="F8" s="109"/>
    </row>
    <row r="9" spans="1:6" ht="15.75" thickBot="1" x14ac:dyDescent="0.3">
      <c r="A9" s="20" t="s">
        <v>15</v>
      </c>
      <c r="B9" s="123"/>
      <c r="C9" s="104"/>
      <c r="D9" s="107"/>
      <c r="E9" s="104"/>
      <c r="F9" s="110"/>
    </row>
    <row r="10" spans="1:6" x14ac:dyDescent="0.25">
      <c r="A10" s="22" t="s">
        <v>37</v>
      </c>
      <c r="B10" s="121">
        <v>151.35</v>
      </c>
      <c r="C10" s="102">
        <f>15+7+6+9+11+3+22+12</f>
        <v>85</v>
      </c>
      <c r="D10" s="105">
        <f>C10/B10</f>
        <v>0.56161215725140401</v>
      </c>
      <c r="E10" s="102">
        <v>3</v>
      </c>
      <c r="F10" s="108">
        <f>D10/MAX($D$4:$D$30)</f>
        <v>0.87976254942629728</v>
      </c>
    </row>
    <row r="11" spans="1:6" x14ac:dyDescent="0.25">
      <c r="A11" s="23" t="s">
        <v>16</v>
      </c>
      <c r="B11" s="122"/>
      <c r="C11" s="103"/>
      <c r="D11" s="106"/>
      <c r="E11" s="103"/>
      <c r="F11" s="109"/>
    </row>
    <row r="12" spans="1:6" ht="15.75" thickBot="1" x14ac:dyDescent="0.3">
      <c r="A12" s="24" t="s">
        <v>18</v>
      </c>
      <c r="B12" s="123"/>
      <c r="C12" s="104"/>
      <c r="D12" s="107"/>
      <c r="E12" s="104"/>
      <c r="F12" s="110"/>
    </row>
    <row r="13" spans="1:6" x14ac:dyDescent="0.25">
      <c r="A13" s="22" t="s">
        <v>34</v>
      </c>
      <c r="B13" s="121">
        <v>139.15</v>
      </c>
      <c r="C13" s="102">
        <f>9+11+10+8+9+7+10</f>
        <v>64</v>
      </c>
      <c r="D13" s="105">
        <f>C13/B13</f>
        <v>0.45993532159540063</v>
      </c>
      <c r="E13" s="102"/>
      <c r="F13" s="108">
        <f>D13/MAX($D$4:$D$30)</f>
        <v>0.72048631047856826</v>
      </c>
    </row>
    <row r="14" spans="1:6" x14ac:dyDescent="0.25">
      <c r="A14" s="23" t="s">
        <v>13</v>
      </c>
      <c r="B14" s="122"/>
      <c r="C14" s="103"/>
      <c r="D14" s="106"/>
      <c r="E14" s="103"/>
      <c r="F14" s="109"/>
    </row>
    <row r="15" spans="1:6" ht="15.75" thickBot="1" x14ac:dyDescent="0.3">
      <c r="A15" s="24" t="s">
        <v>33</v>
      </c>
      <c r="B15" s="123"/>
      <c r="C15" s="104"/>
      <c r="D15" s="107"/>
      <c r="E15" s="104"/>
      <c r="F15" s="110"/>
    </row>
    <row r="16" spans="1:6" x14ac:dyDescent="0.25">
      <c r="A16" s="22" t="s">
        <v>36</v>
      </c>
      <c r="B16" s="121">
        <v>146.53</v>
      </c>
      <c r="C16" s="102">
        <f>10+11+3+11+12+13+3+20</f>
        <v>83</v>
      </c>
      <c r="D16" s="105">
        <f>C16/B16</f>
        <v>0.56643690711799632</v>
      </c>
      <c r="E16" s="102">
        <v>2</v>
      </c>
      <c r="F16" s="108">
        <f>D16/MAX($D$4:$D$30)</f>
        <v>0.88732049522246947</v>
      </c>
    </row>
    <row r="17" spans="1:6" x14ac:dyDescent="0.25">
      <c r="A17" s="23" t="s">
        <v>12</v>
      </c>
      <c r="B17" s="122"/>
      <c r="C17" s="103"/>
      <c r="D17" s="106"/>
      <c r="E17" s="103"/>
      <c r="F17" s="109"/>
    </row>
    <row r="18" spans="1:6" ht="15.75" thickBot="1" x14ac:dyDescent="0.3">
      <c r="A18" s="24" t="s">
        <v>75</v>
      </c>
      <c r="B18" s="123"/>
      <c r="C18" s="104"/>
      <c r="D18" s="107"/>
      <c r="E18" s="104"/>
      <c r="F18" s="110"/>
    </row>
    <row r="19" spans="1:6" x14ac:dyDescent="0.25">
      <c r="A19" s="22" t="s">
        <v>17</v>
      </c>
      <c r="B19" s="121">
        <v>136.21</v>
      </c>
      <c r="C19" s="102">
        <f>13+3+13+13+13+4+12</f>
        <v>71</v>
      </c>
      <c r="D19" s="105">
        <f>C19/B19</f>
        <v>0.52125394611262021</v>
      </c>
      <c r="E19" s="102"/>
      <c r="F19" s="108">
        <f>D19/MAX($D$4:$D$30)</f>
        <v>0.81654161970940864</v>
      </c>
    </row>
    <row r="20" spans="1:6" x14ac:dyDescent="0.25">
      <c r="A20" s="23" t="s">
        <v>76</v>
      </c>
      <c r="B20" s="122"/>
      <c r="C20" s="103"/>
      <c r="D20" s="106"/>
      <c r="E20" s="103"/>
      <c r="F20" s="109"/>
    </row>
    <row r="21" spans="1:6" ht="15.75" thickBot="1" x14ac:dyDescent="0.3">
      <c r="A21" s="24" t="s">
        <v>78</v>
      </c>
      <c r="B21" s="123"/>
      <c r="C21" s="104"/>
      <c r="D21" s="107"/>
      <c r="E21" s="104"/>
      <c r="F21" s="110"/>
    </row>
    <row r="22" spans="1:6" x14ac:dyDescent="0.25">
      <c r="A22" s="22" t="s">
        <v>28</v>
      </c>
      <c r="B22" s="121">
        <v>123.7</v>
      </c>
      <c r="C22" s="102">
        <f>9+7+11+7+12+11+11</f>
        <v>68</v>
      </c>
      <c r="D22" s="105">
        <f>C22/B22</f>
        <v>0.549717057396928</v>
      </c>
      <c r="E22" s="102"/>
      <c r="F22" s="108">
        <f>D22/MAX($D$4:$D$30)</f>
        <v>0.86112893681920832</v>
      </c>
    </row>
    <row r="23" spans="1:6" x14ac:dyDescent="0.25">
      <c r="A23" s="23" t="s">
        <v>24</v>
      </c>
      <c r="B23" s="122"/>
      <c r="C23" s="103"/>
      <c r="D23" s="106"/>
      <c r="E23" s="103"/>
      <c r="F23" s="109"/>
    </row>
    <row r="24" spans="1:6" ht="15" customHeight="1" thickBot="1" x14ac:dyDescent="0.3">
      <c r="A24" s="24" t="s">
        <v>10</v>
      </c>
      <c r="B24" s="123"/>
      <c r="C24" s="104"/>
      <c r="D24" s="107"/>
      <c r="E24" s="104"/>
      <c r="F24" s="110"/>
    </row>
    <row r="25" spans="1:6" ht="15" customHeight="1" x14ac:dyDescent="0.25">
      <c r="A25" s="22" t="s">
        <v>35</v>
      </c>
      <c r="B25" s="121">
        <v>165.81</v>
      </c>
      <c r="C25" s="102">
        <f>10+5+15+16+14</f>
        <v>60</v>
      </c>
      <c r="D25" s="105">
        <f>C25/B25</f>
        <v>0.3618599601954044</v>
      </c>
      <c r="E25" s="102"/>
      <c r="F25" s="108">
        <f>D25/MAX($D$4:$D$30)</f>
        <v>0.56685176238857415</v>
      </c>
    </row>
    <row r="26" spans="1:6" ht="15" customHeight="1" x14ac:dyDescent="0.25">
      <c r="A26" s="23" t="s">
        <v>72</v>
      </c>
      <c r="B26" s="122"/>
      <c r="C26" s="103"/>
      <c r="D26" s="106"/>
      <c r="E26" s="103"/>
      <c r="F26" s="109"/>
    </row>
    <row r="27" spans="1:6" ht="15.75" thickBot="1" x14ac:dyDescent="0.3">
      <c r="A27" s="67" t="s">
        <v>8</v>
      </c>
      <c r="B27" s="123"/>
      <c r="C27" s="104"/>
      <c r="D27" s="107"/>
      <c r="E27" s="104"/>
      <c r="F27" s="110"/>
    </row>
    <row r="28" spans="1:6" x14ac:dyDescent="0.25">
      <c r="A28" s="22" t="s">
        <v>25</v>
      </c>
      <c r="B28" s="121">
        <v>125.27</v>
      </c>
      <c r="C28" s="102">
        <f>4+7+14+4+11+13+16</f>
        <v>69</v>
      </c>
      <c r="D28" s="105">
        <f>C28/B28</f>
        <v>0.5508102498603018</v>
      </c>
      <c r="E28" s="102"/>
      <c r="F28" s="108">
        <f>D28/MAX($D$4:$D$30)</f>
        <v>0.86284141717807061</v>
      </c>
    </row>
    <row r="29" spans="1:6" x14ac:dyDescent="0.25">
      <c r="A29" s="23" t="s">
        <v>71</v>
      </c>
      <c r="B29" s="122"/>
      <c r="C29" s="103"/>
      <c r="D29" s="106"/>
      <c r="E29" s="103"/>
      <c r="F29" s="109"/>
    </row>
    <row r="30" spans="1:6" ht="15.75" thickBot="1" x14ac:dyDescent="0.3">
      <c r="A30" s="67" t="s">
        <v>14</v>
      </c>
      <c r="B30" s="122"/>
      <c r="C30" s="103"/>
      <c r="D30" s="106"/>
      <c r="E30" s="103"/>
      <c r="F30" s="109"/>
    </row>
    <row r="31" spans="1:6" x14ac:dyDescent="0.25">
      <c r="A31" s="79" t="s">
        <v>97</v>
      </c>
      <c r="B31" s="111">
        <v>123</v>
      </c>
      <c r="C31" s="111">
        <v>98</v>
      </c>
      <c r="D31" s="113">
        <f>C31/B31</f>
        <v>0.7967479674796748</v>
      </c>
      <c r="E31" s="115" t="s">
        <v>108</v>
      </c>
      <c r="F31" s="118"/>
    </row>
    <row r="32" spans="1:6" x14ac:dyDescent="0.25">
      <c r="A32" s="80" t="s">
        <v>98</v>
      </c>
      <c r="B32" s="103"/>
      <c r="C32" s="103"/>
      <c r="D32" s="106"/>
      <c r="E32" s="116"/>
      <c r="F32" s="119"/>
    </row>
    <row r="33" spans="1:6" ht="15.75" thickBot="1" x14ac:dyDescent="0.3">
      <c r="A33" s="81" t="s">
        <v>9</v>
      </c>
      <c r="B33" s="112"/>
      <c r="C33" s="112"/>
      <c r="D33" s="114"/>
      <c r="E33" s="117"/>
      <c r="F33" s="120"/>
    </row>
    <row r="34" spans="1:6" x14ac:dyDescent="0.25">
      <c r="A34" s="25"/>
      <c r="B34" s="103">
        <v>133.41999999999999</v>
      </c>
      <c r="C34" s="103">
        <f>5+11+14+10+9+7+10</f>
        <v>66</v>
      </c>
      <c r="D34" s="106">
        <f>C34/B34</f>
        <v>0.49467845900164897</v>
      </c>
      <c r="E34" s="103"/>
      <c r="F34" s="109"/>
    </row>
    <row r="35" spans="1:6" x14ac:dyDescent="0.25">
      <c r="A35" s="1"/>
      <c r="B35" s="103"/>
      <c r="C35" s="103"/>
      <c r="D35" s="106"/>
      <c r="E35" s="103"/>
      <c r="F35" s="109"/>
    </row>
    <row r="36" spans="1:6" ht="15.75" thickBot="1" x14ac:dyDescent="0.3">
      <c r="A36" s="55"/>
      <c r="B36" s="104"/>
      <c r="C36" s="104"/>
      <c r="D36" s="107"/>
      <c r="E36" s="104"/>
      <c r="F36" s="110"/>
    </row>
    <row r="37" spans="1:6" x14ac:dyDescent="0.25">
      <c r="A37" s="22"/>
      <c r="B37" s="102"/>
      <c r="C37" s="102"/>
      <c r="D37" s="105" t="e">
        <f>C37/B37</f>
        <v>#DIV/0!</v>
      </c>
      <c r="E37" s="102"/>
      <c r="F37" s="108" t="e">
        <f t="shared" ref="F37:F42" si="0">D37/MAX($D$4:$D$36)</f>
        <v>#DIV/0!</v>
      </c>
    </row>
    <row r="38" spans="1:6" x14ac:dyDescent="0.25">
      <c r="A38" s="23"/>
      <c r="B38" s="103"/>
      <c r="C38" s="103"/>
      <c r="D38" s="106"/>
      <c r="E38" s="103"/>
      <c r="F38" s="109">
        <f t="shared" si="0"/>
        <v>0</v>
      </c>
    </row>
    <row r="39" spans="1:6" ht="15.75" thickBot="1" x14ac:dyDescent="0.3">
      <c r="A39" s="24"/>
      <c r="B39" s="104"/>
      <c r="C39" s="104"/>
      <c r="D39" s="107"/>
      <c r="E39" s="104"/>
      <c r="F39" s="110">
        <f t="shared" si="0"/>
        <v>0</v>
      </c>
    </row>
    <row r="40" spans="1:6" x14ac:dyDescent="0.25">
      <c r="A40" s="22"/>
      <c r="B40" s="102"/>
      <c r="C40" s="102"/>
      <c r="D40" s="105" t="e">
        <f>C40/B40</f>
        <v>#DIV/0!</v>
      </c>
      <c r="E40" s="102"/>
      <c r="F40" s="108" t="e">
        <f t="shared" si="0"/>
        <v>#DIV/0!</v>
      </c>
    </row>
    <row r="41" spans="1:6" x14ac:dyDescent="0.25">
      <c r="A41" s="23"/>
      <c r="B41" s="103"/>
      <c r="C41" s="103"/>
      <c r="D41" s="106"/>
      <c r="E41" s="103"/>
      <c r="F41" s="109">
        <f t="shared" si="0"/>
        <v>0</v>
      </c>
    </row>
    <row r="42" spans="1:6" ht="15.75" thickBot="1" x14ac:dyDescent="0.3">
      <c r="A42" s="24"/>
      <c r="B42" s="104"/>
      <c r="C42" s="104"/>
      <c r="D42" s="107"/>
      <c r="E42" s="104"/>
      <c r="F42" s="110">
        <f t="shared" si="0"/>
        <v>0</v>
      </c>
    </row>
  </sheetData>
  <sortState xmlns:xlrd2="http://schemas.microsoft.com/office/spreadsheetml/2017/richdata2" ref="J3:L29">
    <sortCondition ref="L3:L29"/>
  </sortState>
  <mergeCells count="66">
    <mergeCell ref="F4:F6"/>
    <mergeCell ref="A1:A3"/>
    <mergeCell ref="B4:B6"/>
    <mergeCell ref="C4:C6"/>
    <mergeCell ref="D4:D6"/>
    <mergeCell ref="E4:E6"/>
    <mergeCell ref="B10:B12"/>
    <mergeCell ref="C10:C12"/>
    <mergeCell ref="D10:D12"/>
    <mergeCell ref="E10:E12"/>
    <mergeCell ref="F10:F12"/>
    <mergeCell ref="B7:B9"/>
    <mergeCell ref="C7:C9"/>
    <mergeCell ref="D7:D9"/>
    <mergeCell ref="E7:E9"/>
    <mergeCell ref="F7:F9"/>
    <mergeCell ref="B16:B18"/>
    <mergeCell ref="C16:C18"/>
    <mergeCell ref="D16:D18"/>
    <mergeCell ref="E16:E18"/>
    <mergeCell ref="F16:F18"/>
    <mergeCell ref="B13:B15"/>
    <mergeCell ref="C13:C15"/>
    <mergeCell ref="D13:D15"/>
    <mergeCell ref="E13:E15"/>
    <mergeCell ref="F13:F15"/>
    <mergeCell ref="B22:B24"/>
    <mergeCell ref="C22:C24"/>
    <mergeCell ref="D22:D24"/>
    <mergeCell ref="E22:E24"/>
    <mergeCell ref="F22:F24"/>
    <mergeCell ref="B19:B21"/>
    <mergeCell ref="C19:C21"/>
    <mergeCell ref="D19:D21"/>
    <mergeCell ref="E19:E21"/>
    <mergeCell ref="F19:F21"/>
    <mergeCell ref="B28:B30"/>
    <mergeCell ref="C28:C30"/>
    <mergeCell ref="D28:D30"/>
    <mergeCell ref="E28:E30"/>
    <mergeCell ref="F28:F30"/>
    <mergeCell ref="B25:B27"/>
    <mergeCell ref="C25:C27"/>
    <mergeCell ref="D25:D27"/>
    <mergeCell ref="E25:E27"/>
    <mergeCell ref="F25:F27"/>
    <mergeCell ref="B34:B36"/>
    <mergeCell ref="C34:C36"/>
    <mergeCell ref="D34:D36"/>
    <mergeCell ref="E34:E36"/>
    <mergeCell ref="F34:F36"/>
    <mergeCell ref="B31:B33"/>
    <mergeCell ref="C31:C33"/>
    <mergeCell ref="D31:D33"/>
    <mergeCell ref="E31:E33"/>
    <mergeCell ref="F31:F33"/>
    <mergeCell ref="B40:B42"/>
    <mergeCell ref="C40:C42"/>
    <mergeCell ref="D40:D42"/>
    <mergeCell ref="E40:E42"/>
    <mergeCell ref="F40:F42"/>
    <mergeCell ref="B37:B39"/>
    <mergeCell ref="C37:C39"/>
    <mergeCell ref="D37:D39"/>
    <mergeCell ref="E37:E39"/>
    <mergeCell ref="F37:F39"/>
  </mergeCells>
  <conditionalFormatting sqref="F43:F1048576 F1:F4 F31 F34 F37 F40 F7 F10 F13 F16 F19 F22 F25 F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25"/>
  <sheetViews>
    <sheetView view="pageBreakPreview" zoomScaleNormal="100" zoomScaleSheetLayoutView="100" workbookViewId="0">
      <selection activeCell="M20" sqref="M20:M21"/>
    </sheetView>
  </sheetViews>
  <sheetFormatPr defaultRowHeight="15" x14ac:dyDescent="0.25"/>
  <cols>
    <col min="1" max="1" width="30.85546875" customWidth="1"/>
    <col min="14" max="14" width="16.7109375" customWidth="1"/>
  </cols>
  <sheetData>
    <row r="1" spans="1:14" ht="14.45" customHeight="1" x14ac:dyDescent="0.25">
      <c r="A1" s="132" t="s">
        <v>52</v>
      </c>
    </row>
    <row r="2" spans="1:14" ht="14.45" customHeight="1" x14ac:dyDescent="0.25">
      <c r="A2" s="132"/>
    </row>
    <row r="3" spans="1:14" ht="14.45" customHeight="1" thickBot="1" x14ac:dyDescent="0.3">
      <c r="A3" s="132"/>
      <c r="B3" s="31">
        <v>1</v>
      </c>
      <c r="C3" s="32">
        <v>2</v>
      </c>
      <c r="D3" s="32">
        <v>3</v>
      </c>
      <c r="E3" s="32">
        <v>4</v>
      </c>
      <c r="F3" s="32">
        <v>5</v>
      </c>
      <c r="G3" s="32">
        <v>6</v>
      </c>
      <c r="H3" s="32">
        <v>7</v>
      </c>
      <c r="I3" s="32">
        <v>8</v>
      </c>
      <c r="J3" s="32">
        <v>9</v>
      </c>
      <c r="K3" s="32">
        <v>10</v>
      </c>
      <c r="L3" s="1" t="s">
        <v>1</v>
      </c>
      <c r="M3" s="1" t="s">
        <v>6</v>
      </c>
      <c r="N3" s="1" t="s">
        <v>7</v>
      </c>
    </row>
    <row r="4" spans="1:14" x14ac:dyDescent="0.25">
      <c r="A4" s="1" t="s">
        <v>28</v>
      </c>
      <c r="B4" s="126">
        <v>33</v>
      </c>
      <c r="C4" s="126">
        <v>14</v>
      </c>
      <c r="D4" s="126">
        <v>19</v>
      </c>
      <c r="E4" s="126">
        <v>13</v>
      </c>
      <c r="F4" s="126">
        <v>30</v>
      </c>
      <c r="G4" s="126">
        <v>22</v>
      </c>
      <c r="H4" s="126">
        <v>23</v>
      </c>
      <c r="I4" s="126">
        <v>15</v>
      </c>
      <c r="J4" s="126">
        <v>19</v>
      </c>
      <c r="K4" s="126">
        <v>18</v>
      </c>
      <c r="L4" s="126">
        <f>SUM(B4:K4)</f>
        <v>206</v>
      </c>
      <c r="M4" s="128">
        <v>1</v>
      </c>
      <c r="N4" s="124">
        <f>L4/MAX($L$4:$L$25)</f>
        <v>0.82730923694779113</v>
      </c>
    </row>
    <row r="5" spans="1:14" ht="15.75" thickBot="1" x14ac:dyDescent="0.3">
      <c r="A5" s="1" t="s">
        <v>76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>
        <f t="shared" ref="L5:L25" si="0">SUM(B5:K5)</f>
        <v>0</v>
      </c>
      <c r="M5" s="129"/>
      <c r="N5" s="125"/>
    </row>
    <row r="6" spans="1:14" x14ac:dyDescent="0.25">
      <c r="A6" s="5" t="s">
        <v>11</v>
      </c>
      <c r="B6" s="126">
        <v>9</v>
      </c>
      <c r="C6" s="126">
        <v>12</v>
      </c>
      <c r="D6" s="126">
        <v>12</v>
      </c>
      <c r="E6" s="126">
        <v>23</v>
      </c>
      <c r="F6" s="126">
        <v>13</v>
      </c>
      <c r="G6" s="126">
        <v>17</v>
      </c>
      <c r="H6" s="126">
        <v>10</v>
      </c>
      <c r="I6" s="126">
        <v>23</v>
      </c>
      <c r="J6" s="126">
        <v>18</v>
      </c>
      <c r="K6" s="126">
        <v>22</v>
      </c>
      <c r="L6" s="126">
        <f t="shared" si="0"/>
        <v>159</v>
      </c>
      <c r="M6" s="128">
        <v>3</v>
      </c>
      <c r="N6" s="124">
        <f t="shared" ref="N6:N25" si="1">L6/MAX($L$4:$L$25)</f>
        <v>0.63855421686746983</v>
      </c>
    </row>
    <row r="7" spans="1:14" ht="15.75" thickBot="1" x14ac:dyDescent="0.3">
      <c r="A7" s="5" t="s">
        <v>10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>
        <f t="shared" si="0"/>
        <v>0</v>
      </c>
      <c r="M7" s="129"/>
      <c r="N7" s="125">
        <f t="shared" si="1"/>
        <v>0</v>
      </c>
    </row>
    <row r="8" spans="1:14" x14ac:dyDescent="0.25">
      <c r="A8" s="1" t="s">
        <v>15</v>
      </c>
      <c r="B8" s="126">
        <v>11</v>
      </c>
      <c r="C8" s="126">
        <v>16</v>
      </c>
      <c r="D8" s="126">
        <v>19</v>
      </c>
      <c r="E8" s="126">
        <v>12</v>
      </c>
      <c r="F8" s="126">
        <v>18</v>
      </c>
      <c r="G8" s="126">
        <v>12</v>
      </c>
      <c r="H8" s="126">
        <v>14</v>
      </c>
      <c r="I8" s="126">
        <v>25</v>
      </c>
      <c r="J8" s="126">
        <v>15</v>
      </c>
      <c r="K8" s="126">
        <v>11</v>
      </c>
      <c r="L8" s="126">
        <f t="shared" si="0"/>
        <v>153</v>
      </c>
      <c r="M8" s="128"/>
      <c r="N8" s="124">
        <f t="shared" si="1"/>
        <v>0.61445783132530118</v>
      </c>
    </row>
    <row r="9" spans="1:14" ht="15.75" thickBot="1" x14ac:dyDescent="0.3">
      <c r="A9" s="1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>
        <f t="shared" si="0"/>
        <v>0</v>
      </c>
      <c r="M9" s="129"/>
      <c r="N9" s="125">
        <f t="shared" si="1"/>
        <v>0</v>
      </c>
    </row>
    <row r="10" spans="1:14" x14ac:dyDescent="0.25">
      <c r="A10" s="5" t="s">
        <v>13</v>
      </c>
      <c r="B10" s="126">
        <v>25</v>
      </c>
      <c r="C10" s="126">
        <v>6</v>
      </c>
      <c r="D10" s="126">
        <v>20</v>
      </c>
      <c r="E10" s="126">
        <v>4</v>
      </c>
      <c r="F10" s="126">
        <v>14</v>
      </c>
      <c r="G10" s="126">
        <v>4</v>
      </c>
      <c r="H10" s="126">
        <v>19</v>
      </c>
      <c r="I10" s="126">
        <v>13</v>
      </c>
      <c r="J10" s="126">
        <v>19</v>
      </c>
      <c r="K10" s="126">
        <v>11</v>
      </c>
      <c r="L10" s="126">
        <f t="shared" si="0"/>
        <v>135</v>
      </c>
      <c r="M10" s="128"/>
      <c r="N10" s="124">
        <f t="shared" si="1"/>
        <v>0.54216867469879515</v>
      </c>
    </row>
    <row r="11" spans="1:14" ht="15.75" thickBot="1" x14ac:dyDescent="0.3">
      <c r="A11" s="5" t="s">
        <v>27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>
        <f t="shared" si="0"/>
        <v>0</v>
      </c>
      <c r="M11" s="129"/>
      <c r="N11" s="125">
        <f t="shared" si="1"/>
        <v>0</v>
      </c>
    </row>
    <row r="12" spans="1:14" x14ac:dyDescent="0.25">
      <c r="A12" s="1" t="s">
        <v>8</v>
      </c>
      <c r="B12" s="126">
        <v>10</v>
      </c>
      <c r="C12" s="126">
        <v>12</v>
      </c>
      <c r="D12" s="126">
        <v>16</v>
      </c>
      <c r="E12" s="126">
        <v>15</v>
      </c>
      <c r="F12" s="126">
        <v>21</v>
      </c>
      <c r="G12" s="126">
        <v>14</v>
      </c>
      <c r="H12" s="126">
        <v>12</v>
      </c>
      <c r="I12" s="126">
        <v>20</v>
      </c>
      <c r="J12" s="126">
        <v>16</v>
      </c>
      <c r="K12" s="126">
        <v>11</v>
      </c>
      <c r="L12" s="126">
        <f t="shared" si="0"/>
        <v>147</v>
      </c>
      <c r="M12" s="128"/>
      <c r="N12" s="124">
        <f t="shared" si="1"/>
        <v>0.59036144578313254</v>
      </c>
    </row>
    <row r="13" spans="1:14" ht="15.75" thickBot="1" x14ac:dyDescent="0.3">
      <c r="A13" s="1" t="s">
        <v>17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>
        <f t="shared" si="0"/>
        <v>0</v>
      </c>
      <c r="M13" s="129"/>
      <c r="N13" s="125">
        <f t="shared" si="1"/>
        <v>0</v>
      </c>
    </row>
    <row r="14" spans="1:14" x14ac:dyDescent="0.25">
      <c r="A14" s="5" t="s">
        <v>18</v>
      </c>
      <c r="B14" s="126">
        <v>5</v>
      </c>
      <c r="C14" s="126">
        <v>13</v>
      </c>
      <c r="D14" s="126">
        <v>6</v>
      </c>
      <c r="E14" s="126">
        <v>16</v>
      </c>
      <c r="F14" s="126">
        <v>17</v>
      </c>
      <c r="G14" s="126">
        <v>13</v>
      </c>
      <c r="H14" s="126">
        <v>13</v>
      </c>
      <c r="I14" s="126">
        <v>11</v>
      </c>
      <c r="J14" s="126">
        <v>15</v>
      </c>
      <c r="K14" s="126">
        <v>21</v>
      </c>
      <c r="L14" s="126">
        <f t="shared" si="0"/>
        <v>130</v>
      </c>
      <c r="M14" s="128"/>
      <c r="N14" s="124">
        <f t="shared" si="1"/>
        <v>0.52208835341365467</v>
      </c>
    </row>
    <row r="15" spans="1:14" ht="15.75" thickBot="1" x14ac:dyDescent="0.3">
      <c r="A15" s="5" t="s">
        <v>75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>
        <f t="shared" si="0"/>
        <v>0</v>
      </c>
      <c r="M15" s="129"/>
      <c r="N15" s="125">
        <f t="shared" si="1"/>
        <v>0</v>
      </c>
    </row>
    <row r="16" spans="1:14" x14ac:dyDescent="0.25">
      <c r="A16" s="1" t="s">
        <v>14</v>
      </c>
      <c r="B16" s="126">
        <v>7</v>
      </c>
      <c r="C16" s="126">
        <v>15</v>
      </c>
      <c r="D16" s="126">
        <v>10</v>
      </c>
      <c r="E16" s="126">
        <v>21</v>
      </c>
      <c r="F16" s="126">
        <v>4</v>
      </c>
      <c r="G16" s="126">
        <v>17</v>
      </c>
      <c r="H16" s="126">
        <v>16</v>
      </c>
      <c r="I16" s="126">
        <v>21</v>
      </c>
      <c r="J16" s="126">
        <v>6</v>
      </c>
      <c r="K16" s="126">
        <v>23</v>
      </c>
      <c r="L16" s="126">
        <f t="shared" si="0"/>
        <v>140</v>
      </c>
      <c r="M16" s="128"/>
      <c r="N16" s="124">
        <f t="shared" si="1"/>
        <v>0.56224899598393574</v>
      </c>
    </row>
    <row r="17" spans="1:15" ht="15.75" thickBot="1" x14ac:dyDescent="0.3">
      <c r="A17" s="1" t="s">
        <v>26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>
        <f t="shared" si="0"/>
        <v>0</v>
      </c>
      <c r="M17" s="129"/>
      <c r="N17" s="125">
        <f t="shared" si="1"/>
        <v>0</v>
      </c>
    </row>
    <row r="18" spans="1:15" x14ac:dyDescent="0.25">
      <c r="A18" s="5" t="s">
        <v>9</v>
      </c>
      <c r="B18" s="126">
        <v>20</v>
      </c>
      <c r="C18" s="126">
        <v>18</v>
      </c>
      <c r="D18" s="126">
        <v>21</v>
      </c>
      <c r="E18" s="126">
        <v>8</v>
      </c>
      <c r="F18" s="126">
        <v>24</v>
      </c>
      <c r="G18" s="126">
        <v>26</v>
      </c>
      <c r="H18" s="126">
        <v>19</v>
      </c>
      <c r="I18" s="126">
        <v>18</v>
      </c>
      <c r="J18" s="126">
        <v>27</v>
      </c>
      <c r="K18" s="126">
        <v>22</v>
      </c>
      <c r="L18" s="126">
        <f t="shared" si="0"/>
        <v>203</v>
      </c>
      <c r="M18" s="128">
        <v>2</v>
      </c>
      <c r="N18" s="124">
        <f t="shared" si="1"/>
        <v>0.81526104417670686</v>
      </c>
    </row>
    <row r="19" spans="1:15" ht="15.75" thickBot="1" x14ac:dyDescent="0.3">
      <c r="A19" s="5" t="s">
        <v>12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>
        <f t="shared" si="0"/>
        <v>0</v>
      </c>
      <c r="M19" s="129"/>
      <c r="N19" s="125">
        <f t="shared" si="1"/>
        <v>0</v>
      </c>
    </row>
    <row r="20" spans="1:15" x14ac:dyDescent="0.25">
      <c r="A20" s="22" t="s">
        <v>97</v>
      </c>
      <c r="B20" s="126">
        <v>25</v>
      </c>
      <c r="C20" s="126">
        <v>21</v>
      </c>
      <c r="D20" s="126">
        <v>19</v>
      </c>
      <c r="E20" s="126">
        <v>19</v>
      </c>
      <c r="F20" s="126">
        <v>24</v>
      </c>
      <c r="G20" s="126">
        <v>30</v>
      </c>
      <c r="H20" s="126">
        <v>31</v>
      </c>
      <c r="I20" s="126">
        <v>29</v>
      </c>
      <c r="J20" s="126">
        <v>25</v>
      </c>
      <c r="K20" s="126">
        <v>26</v>
      </c>
      <c r="L20" s="126">
        <f t="shared" si="0"/>
        <v>249</v>
      </c>
      <c r="M20" s="130" t="s">
        <v>107</v>
      </c>
      <c r="N20" s="124">
        <f t="shared" si="1"/>
        <v>1</v>
      </c>
      <c r="O20" t="e">
        <f>VLOOKUP(A20,'Потеряшки Точные'!A:A,1,0)</f>
        <v>#N/A</v>
      </c>
    </row>
    <row r="21" spans="1:15" ht="15.75" thickBot="1" x14ac:dyDescent="0.3">
      <c r="A21" s="24" t="s">
        <v>98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>
        <f t="shared" si="0"/>
        <v>0</v>
      </c>
      <c r="M21" s="131"/>
      <c r="N21" s="125">
        <f t="shared" si="1"/>
        <v>0</v>
      </c>
      <c r="O21" t="e">
        <f>VLOOKUP(A21,'Потеряшки Точные'!A:A,1,0)</f>
        <v>#N/A</v>
      </c>
    </row>
    <row r="22" spans="1:15" x14ac:dyDescent="0.25">
      <c r="A22" s="22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>
        <f t="shared" si="0"/>
        <v>0</v>
      </c>
      <c r="M22" s="128"/>
      <c r="N22" s="124">
        <f t="shared" si="1"/>
        <v>0</v>
      </c>
      <c r="O22" t="e">
        <f>VLOOKUP(A22,'Потеряшки Точные'!A:A,1,0)</f>
        <v>#N/A</v>
      </c>
    </row>
    <row r="23" spans="1:15" ht="15.75" thickBot="1" x14ac:dyDescent="0.3">
      <c r="A23" s="24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>
        <f t="shared" si="0"/>
        <v>0</v>
      </c>
      <c r="M23" s="129"/>
      <c r="N23" s="125">
        <f t="shared" si="1"/>
        <v>0</v>
      </c>
      <c r="O23" t="e">
        <f>VLOOKUP(A23,'Потеряшки Точные'!A:A,1,0)</f>
        <v>#N/A</v>
      </c>
    </row>
    <row r="24" spans="1:15" x14ac:dyDescent="0.25">
      <c r="A24" s="22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>
        <f t="shared" si="0"/>
        <v>0</v>
      </c>
      <c r="M24" s="128"/>
      <c r="N24" s="124">
        <f t="shared" si="1"/>
        <v>0</v>
      </c>
      <c r="O24" t="e">
        <f>VLOOKUP(A24,'Потеряшки Точные'!A:A,1,0)</f>
        <v>#N/A</v>
      </c>
    </row>
    <row r="25" spans="1:15" ht="15.75" thickBot="1" x14ac:dyDescent="0.3">
      <c r="A25" s="24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>
        <f t="shared" si="0"/>
        <v>0</v>
      </c>
      <c r="M25" s="129"/>
      <c r="N25" s="125">
        <f t="shared" si="1"/>
        <v>0</v>
      </c>
      <c r="O25" t="e">
        <f>VLOOKUP(A25,'Потеряшки Точные'!A:A,1,0)</f>
        <v>#N/A</v>
      </c>
    </row>
  </sheetData>
  <mergeCells count="144">
    <mergeCell ref="A1:A3"/>
    <mergeCell ref="B4:B5"/>
    <mergeCell ref="C4:C5"/>
    <mergeCell ref="D4:D5"/>
    <mergeCell ref="E4:E5"/>
    <mergeCell ref="F4:F5"/>
    <mergeCell ref="M4:M5"/>
    <mergeCell ref="N4:N5"/>
    <mergeCell ref="B6:B7"/>
    <mergeCell ref="C6:C7"/>
    <mergeCell ref="D6:D7"/>
    <mergeCell ref="E6:E7"/>
    <mergeCell ref="F6:F7"/>
    <mergeCell ref="G6:G7"/>
    <mergeCell ref="H6:H7"/>
    <mergeCell ref="I6:I7"/>
    <mergeCell ref="G4:G5"/>
    <mergeCell ref="H4:H5"/>
    <mergeCell ref="I4:I5"/>
    <mergeCell ref="J4:J5"/>
    <mergeCell ref="K4:K5"/>
    <mergeCell ref="L4:L5"/>
    <mergeCell ref="J6:J7"/>
    <mergeCell ref="K6:K7"/>
    <mergeCell ref="G8:G9"/>
    <mergeCell ref="H8:H9"/>
    <mergeCell ref="I8:I9"/>
    <mergeCell ref="L6:L7"/>
    <mergeCell ref="M6:M7"/>
    <mergeCell ref="N6:N7"/>
    <mergeCell ref="B8:B9"/>
    <mergeCell ref="C8:C9"/>
    <mergeCell ref="D8:D9"/>
    <mergeCell ref="E8:E9"/>
    <mergeCell ref="F8:F9"/>
    <mergeCell ref="M8:M9"/>
    <mergeCell ref="N8:N9"/>
    <mergeCell ref="J8:J9"/>
    <mergeCell ref="K8:K9"/>
    <mergeCell ref="L8:L9"/>
    <mergeCell ref="N10:N11"/>
    <mergeCell ref="B12:B13"/>
    <mergeCell ref="C12:C13"/>
    <mergeCell ref="D12:D13"/>
    <mergeCell ref="E12:E13"/>
    <mergeCell ref="F12:F13"/>
    <mergeCell ref="M12:M13"/>
    <mergeCell ref="N12:N13"/>
    <mergeCell ref="J12:J13"/>
    <mergeCell ref="K12:K13"/>
    <mergeCell ref="L12:L13"/>
    <mergeCell ref="B10:B11"/>
    <mergeCell ref="C10:C11"/>
    <mergeCell ref="D10:D11"/>
    <mergeCell ref="E10:E11"/>
    <mergeCell ref="F10:F11"/>
    <mergeCell ref="G10:G11"/>
    <mergeCell ref="H10:H11"/>
    <mergeCell ref="I10:I11"/>
    <mergeCell ref="H14:H15"/>
    <mergeCell ref="I14:I15"/>
    <mergeCell ref="G12:G13"/>
    <mergeCell ref="H12:H13"/>
    <mergeCell ref="I12:I13"/>
    <mergeCell ref="J10:J11"/>
    <mergeCell ref="K10:K11"/>
    <mergeCell ref="L10:L11"/>
    <mergeCell ref="M10:M11"/>
    <mergeCell ref="G16:G17"/>
    <mergeCell ref="H16:H17"/>
    <mergeCell ref="I16:I17"/>
    <mergeCell ref="J14:J15"/>
    <mergeCell ref="K14:K15"/>
    <mergeCell ref="L14:L15"/>
    <mergeCell ref="M14:M15"/>
    <mergeCell ref="N14:N15"/>
    <mergeCell ref="B16:B17"/>
    <mergeCell ref="C16:C17"/>
    <mergeCell ref="D16:D17"/>
    <mergeCell ref="E16:E17"/>
    <mergeCell ref="F16:F17"/>
    <mergeCell ref="M16:M17"/>
    <mergeCell ref="N16:N17"/>
    <mergeCell ref="J16:J17"/>
    <mergeCell ref="K16:K17"/>
    <mergeCell ref="L16:L17"/>
    <mergeCell ref="B14:B15"/>
    <mergeCell ref="C14:C15"/>
    <mergeCell ref="D14:D15"/>
    <mergeCell ref="E14:E15"/>
    <mergeCell ref="F14:F15"/>
    <mergeCell ref="G14:G15"/>
    <mergeCell ref="J18:J19"/>
    <mergeCell ref="K18:K19"/>
    <mergeCell ref="L18:L19"/>
    <mergeCell ref="M18:M19"/>
    <mergeCell ref="N18:N19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G18:G19"/>
    <mergeCell ref="H18:H19"/>
    <mergeCell ref="I18:I19"/>
    <mergeCell ref="B24:B25"/>
    <mergeCell ref="C24:C25"/>
    <mergeCell ref="D24:D25"/>
    <mergeCell ref="E24:E25"/>
    <mergeCell ref="F24:F25"/>
    <mergeCell ref="M20:M21"/>
    <mergeCell ref="N20:N21"/>
    <mergeCell ref="B22:B23"/>
    <mergeCell ref="C22:C23"/>
    <mergeCell ref="D22:D23"/>
    <mergeCell ref="E22:E23"/>
    <mergeCell ref="F22:F23"/>
    <mergeCell ref="G22:G23"/>
    <mergeCell ref="H22:H23"/>
    <mergeCell ref="I22:I23"/>
    <mergeCell ref="G20:G21"/>
    <mergeCell ref="H20:H21"/>
    <mergeCell ref="I20:I21"/>
    <mergeCell ref="J20:J21"/>
    <mergeCell ref="K20:K21"/>
    <mergeCell ref="L20:L21"/>
    <mergeCell ref="M24:M25"/>
    <mergeCell ref="N24:N25"/>
    <mergeCell ref="G24:G25"/>
    <mergeCell ref="N22:N23"/>
    <mergeCell ref="H24:H25"/>
    <mergeCell ref="I24:I25"/>
    <mergeCell ref="J24:J25"/>
    <mergeCell ref="K24:K25"/>
    <mergeCell ref="L24:L25"/>
    <mergeCell ref="J22:J23"/>
    <mergeCell ref="K22:K23"/>
    <mergeCell ref="L22:L23"/>
    <mergeCell ref="M22:M23"/>
  </mergeCells>
  <conditionalFormatting sqref="N1:N4 N56:N1048576 N6 N8 N10 N12 N14 N16 N18 N20 N22 N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25"/>
  <sheetViews>
    <sheetView workbookViewId="0">
      <selection activeCell="H20" sqref="H20:H21"/>
    </sheetView>
  </sheetViews>
  <sheetFormatPr defaultRowHeight="15" x14ac:dyDescent="0.25"/>
  <cols>
    <col min="1" max="1" width="29.42578125" customWidth="1"/>
    <col min="13" max="13" width="13" customWidth="1"/>
    <col min="14" max="14" width="18.7109375" customWidth="1"/>
  </cols>
  <sheetData>
    <row r="1" spans="1:14" x14ac:dyDescent="0.25">
      <c r="A1" s="132" t="s">
        <v>53</v>
      </c>
    </row>
    <row r="2" spans="1:14" x14ac:dyDescent="0.25">
      <c r="A2" s="132"/>
    </row>
    <row r="3" spans="1:14" ht="15.75" thickBot="1" x14ac:dyDescent="0.3">
      <c r="A3" s="132"/>
      <c r="B3" s="31">
        <v>1</v>
      </c>
      <c r="C3" s="32">
        <v>2</v>
      </c>
      <c r="D3" s="32">
        <v>3</v>
      </c>
      <c r="E3" s="32">
        <v>4</v>
      </c>
      <c r="F3" s="32">
        <v>5</v>
      </c>
      <c r="G3" s="32">
        <v>6</v>
      </c>
      <c r="H3" s="32">
        <v>7</v>
      </c>
      <c r="I3" s="32">
        <v>8</v>
      </c>
      <c r="J3" s="32">
        <v>9</v>
      </c>
      <c r="K3" s="32">
        <v>10</v>
      </c>
      <c r="L3" s="1" t="s">
        <v>1</v>
      </c>
      <c r="M3" s="1" t="s">
        <v>6</v>
      </c>
      <c r="N3" s="1" t="s">
        <v>7</v>
      </c>
    </row>
    <row r="4" spans="1:14" x14ac:dyDescent="0.25">
      <c r="A4" s="5" t="s">
        <v>24</v>
      </c>
      <c r="B4" s="126">
        <v>9</v>
      </c>
      <c r="C4" s="126">
        <v>3</v>
      </c>
      <c r="D4" s="126">
        <v>3</v>
      </c>
      <c r="E4" s="126">
        <v>16</v>
      </c>
      <c r="F4" s="126">
        <v>7</v>
      </c>
      <c r="G4" s="126">
        <v>12</v>
      </c>
      <c r="H4" s="126">
        <v>11</v>
      </c>
      <c r="I4" s="126">
        <v>10</v>
      </c>
      <c r="J4" s="126">
        <v>11</v>
      </c>
      <c r="K4" s="126">
        <v>5</v>
      </c>
      <c r="L4" s="126">
        <f>SUM(B4:K4)</f>
        <v>87</v>
      </c>
      <c r="M4" s="128">
        <v>3</v>
      </c>
      <c r="N4" s="124">
        <f>L4/MAX($L$4:$L$25)</f>
        <v>0.82075471698113212</v>
      </c>
    </row>
    <row r="5" spans="1:14" ht="15.75" thickBot="1" x14ac:dyDescent="0.3">
      <c r="A5" s="5" t="s">
        <v>74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>
        <f t="shared" ref="L5:L25" si="0">SUM(B5:K5)</f>
        <v>0</v>
      </c>
      <c r="M5" s="129"/>
      <c r="N5" s="125"/>
    </row>
    <row r="6" spans="1:14" x14ac:dyDescent="0.25">
      <c r="A6" s="1" t="s">
        <v>25</v>
      </c>
      <c r="B6" s="126">
        <v>7</v>
      </c>
      <c r="C6" s="126">
        <v>10</v>
      </c>
      <c r="D6" s="126">
        <v>12</v>
      </c>
      <c r="E6" s="126">
        <v>14</v>
      </c>
      <c r="F6" s="126">
        <v>16</v>
      </c>
      <c r="G6" s="126">
        <v>17</v>
      </c>
      <c r="H6" s="126">
        <v>2</v>
      </c>
      <c r="I6" s="126">
        <v>8</v>
      </c>
      <c r="J6" s="126">
        <v>10</v>
      </c>
      <c r="K6" s="126">
        <v>10</v>
      </c>
      <c r="L6" s="126">
        <f t="shared" si="0"/>
        <v>106</v>
      </c>
      <c r="M6" s="128">
        <v>1</v>
      </c>
      <c r="N6" s="124">
        <f>L6/MAX($L$4:$L$25)</f>
        <v>1</v>
      </c>
    </row>
    <row r="7" spans="1:14" ht="15.75" thickBot="1" x14ac:dyDescent="0.3">
      <c r="A7" s="1" t="s">
        <v>34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>
        <f t="shared" si="0"/>
        <v>0</v>
      </c>
      <c r="M7" s="129"/>
      <c r="N7" s="125"/>
    </row>
    <row r="8" spans="1:14" x14ac:dyDescent="0.25">
      <c r="A8" s="5" t="s">
        <v>78</v>
      </c>
      <c r="B8" s="126">
        <v>5</v>
      </c>
      <c r="C8" s="126">
        <v>9</v>
      </c>
      <c r="D8" s="126">
        <v>7</v>
      </c>
      <c r="E8" s="126">
        <v>10</v>
      </c>
      <c r="F8" s="126">
        <v>6</v>
      </c>
      <c r="G8" s="126">
        <v>15</v>
      </c>
      <c r="H8" s="126">
        <v>3</v>
      </c>
      <c r="I8" s="126">
        <v>8</v>
      </c>
      <c r="J8" s="126">
        <v>9</v>
      </c>
      <c r="K8" s="126">
        <v>3</v>
      </c>
      <c r="L8" s="126">
        <f t="shared" si="0"/>
        <v>75</v>
      </c>
      <c r="M8" s="128"/>
      <c r="N8" s="124">
        <f>L8/MAX($L$4:$L$25)</f>
        <v>0.70754716981132071</v>
      </c>
    </row>
    <row r="9" spans="1:14" ht="15.75" thickBot="1" x14ac:dyDescent="0.3">
      <c r="A9" s="5" t="s">
        <v>72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>
        <f t="shared" si="0"/>
        <v>0</v>
      </c>
      <c r="M9" s="129"/>
      <c r="N9" s="125"/>
    </row>
    <row r="10" spans="1:14" x14ac:dyDescent="0.25">
      <c r="A10" s="1" t="s">
        <v>36</v>
      </c>
      <c r="B10" s="126">
        <v>3</v>
      </c>
      <c r="C10" s="126">
        <v>0</v>
      </c>
      <c r="D10" s="126">
        <v>5</v>
      </c>
      <c r="E10" s="126">
        <v>5</v>
      </c>
      <c r="F10" s="126">
        <v>2</v>
      </c>
      <c r="G10" s="126">
        <v>4</v>
      </c>
      <c r="H10" s="126">
        <v>4</v>
      </c>
      <c r="I10" s="126">
        <v>1</v>
      </c>
      <c r="J10" s="126">
        <v>13</v>
      </c>
      <c r="K10" s="126">
        <v>4</v>
      </c>
      <c r="L10" s="126">
        <f t="shared" si="0"/>
        <v>41</v>
      </c>
      <c r="M10" s="128"/>
      <c r="N10" s="124">
        <f>L10/MAX($L$4:$L$25)</f>
        <v>0.3867924528301887</v>
      </c>
    </row>
    <row r="11" spans="1:14" ht="15.75" thickBot="1" x14ac:dyDescent="0.3">
      <c r="A11" s="1" t="s">
        <v>35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>
        <f t="shared" si="0"/>
        <v>0</v>
      </c>
      <c r="M11" s="129"/>
      <c r="N11" s="125"/>
    </row>
    <row r="12" spans="1:14" x14ac:dyDescent="0.25">
      <c r="A12" s="5" t="s">
        <v>32</v>
      </c>
      <c r="B12" s="133">
        <v>5</v>
      </c>
      <c r="C12" s="133">
        <v>11</v>
      </c>
      <c r="D12" s="133">
        <v>11</v>
      </c>
      <c r="E12" s="133">
        <v>17</v>
      </c>
      <c r="F12" s="133">
        <v>11</v>
      </c>
      <c r="G12" s="133">
        <v>5</v>
      </c>
      <c r="H12" s="133">
        <v>10</v>
      </c>
      <c r="I12" s="133">
        <v>11</v>
      </c>
      <c r="J12" s="133">
        <v>13</v>
      </c>
      <c r="K12" s="133">
        <v>9</v>
      </c>
      <c r="L12" s="133">
        <f>SUM(B12:K12)</f>
        <v>103</v>
      </c>
      <c r="M12" s="128">
        <v>2</v>
      </c>
      <c r="N12" s="124">
        <f>L12/MAX($L$4:$L$25)</f>
        <v>0.97169811320754718</v>
      </c>
    </row>
    <row r="13" spans="1:14" ht="15.75" thickBot="1" x14ac:dyDescent="0.3">
      <c r="A13" s="5" t="s">
        <v>33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29"/>
      <c r="N13" s="125"/>
    </row>
    <row r="14" spans="1:14" x14ac:dyDescent="0.25">
      <c r="A14" s="1" t="s">
        <v>37</v>
      </c>
      <c r="B14" s="126">
        <v>0</v>
      </c>
      <c r="C14" s="126">
        <v>14</v>
      </c>
      <c r="D14" s="126">
        <v>5</v>
      </c>
      <c r="E14" s="126">
        <v>1</v>
      </c>
      <c r="F14" s="126">
        <v>3</v>
      </c>
      <c r="G14" s="126">
        <v>7</v>
      </c>
      <c r="H14" s="126">
        <v>15</v>
      </c>
      <c r="I14" s="126">
        <v>15</v>
      </c>
      <c r="J14" s="126">
        <v>13</v>
      </c>
      <c r="K14" s="126">
        <v>6</v>
      </c>
      <c r="L14" s="126">
        <f t="shared" si="0"/>
        <v>79</v>
      </c>
      <c r="M14" s="128"/>
      <c r="N14" s="124">
        <f>L14/MAX($L$4:$L$25)</f>
        <v>0.74528301886792447</v>
      </c>
    </row>
    <row r="15" spans="1:14" ht="15.75" thickBot="1" x14ac:dyDescent="0.3">
      <c r="A15" s="1" t="s">
        <v>77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>
        <f t="shared" si="0"/>
        <v>0</v>
      </c>
      <c r="M15" s="129"/>
      <c r="N15" s="125"/>
    </row>
    <row r="16" spans="1:14" x14ac:dyDescent="0.25">
      <c r="A16" s="5" t="s">
        <v>71</v>
      </c>
      <c r="B16" s="126">
        <v>0</v>
      </c>
      <c r="C16" s="126">
        <v>15</v>
      </c>
      <c r="D16" s="126">
        <v>3</v>
      </c>
      <c r="E16" s="126">
        <v>12</v>
      </c>
      <c r="F16" s="126">
        <v>0</v>
      </c>
      <c r="G16" s="126">
        <v>13</v>
      </c>
      <c r="H16" s="126">
        <v>5</v>
      </c>
      <c r="I16" s="126">
        <v>9</v>
      </c>
      <c r="J16" s="126">
        <v>8</v>
      </c>
      <c r="K16" s="126">
        <v>8</v>
      </c>
      <c r="L16" s="126">
        <f t="shared" si="0"/>
        <v>73</v>
      </c>
      <c r="M16" s="128"/>
      <c r="N16" s="124">
        <f>L16/MAX($L$4:$L$25)</f>
        <v>0.68867924528301883</v>
      </c>
    </row>
    <row r="17" spans="1:14" ht="15.75" thickBot="1" x14ac:dyDescent="0.3">
      <c r="A17" s="5" t="s">
        <v>73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>
        <f t="shared" si="0"/>
        <v>0</v>
      </c>
      <c r="M17" s="129"/>
      <c r="N17" s="125"/>
    </row>
    <row r="18" spans="1:14" x14ac:dyDescent="0.25">
      <c r="A18" s="22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>
        <f t="shared" si="0"/>
        <v>0</v>
      </c>
      <c r="M18" s="128"/>
      <c r="N18" s="124">
        <f>L18/MAX($L$4:$L$25)</f>
        <v>0</v>
      </c>
    </row>
    <row r="19" spans="1:14" ht="15.75" thickBot="1" x14ac:dyDescent="0.3">
      <c r="A19" s="24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>
        <f t="shared" si="0"/>
        <v>0</v>
      </c>
      <c r="M19" s="129"/>
      <c r="N19" s="125"/>
    </row>
    <row r="20" spans="1:14" x14ac:dyDescent="0.25">
      <c r="A20" s="22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>
        <f t="shared" si="0"/>
        <v>0</v>
      </c>
      <c r="M20" s="128"/>
      <c r="N20" s="124">
        <f>L20/MAX($L$4:$L$25)</f>
        <v>0</v>
      </c>
    </row>
    <row r="21" spans="1:14" ht="15.75" thickBot="1" x14ac:dyDescent="0.3">
      <c r="A21" s="24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>
        <f t="shared" si="0"/>
        <v>0</v>
      </c>
      <c r="M21" s="129"/>
      <c r="N21" s="125"/>
    </row>
    <row r="22" spans="1:14" x14ac:dyDescent="0.25">
      <c r="A22" s="22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>
        <f t="shared" si="0"/>
        <v>0</v>
      </c>
      <c r="M22" s="128"/>
      <c r="N22" s="124">
        <f>L22/MAX($L$4:$L$25)</f>
        <v>0</v>
      </c>
    </row>
    <row r="23" spans="1:14" ht="15.75" thickBot="1" x14ac:dyDescent="0.3">
      <c r="A23" s="24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>
        <f t="shared" si="0"/>
        <v>0</v>
      </c>
      <c r="M23" s="129"/>
      <c r="N23" s="125"/>
    </row>
    <row r="24" spans="1:14" x14ac:dyDescent="0.25">
      <c r="A24" s="22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>
        <f t="shared" si="0"/>
        <v>0</v>
      </c>
      <c r="M24" s="128"/>
      <c r="N24" s="124">
        <f>L24/MAX($L$4:$L$25)</f>
        <v>0</v>
      </c>
    </row>
    <row r="25" spans="1:14" ht="15.75" thickBot="1" x14ac:dyDescent="0.3">
      <c r="A25" s="24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>
        <f t="shared" si="0"/>
        <v>0</v>
      </c>
      <c r="M25" s="129"/>
      <c r="N25" s="125"/>
    </row>
  </sheetData>
  <mergeCells count="144">
    <mergeCell ref="A1:A3"/>
    <mergeCell ref="B4:B5"/>
    <mergeCell ref="C4:C5"/>
    <mergeCell ref="D4:D5"/>
    <mergeCell ref="E4:E5"/>
    <mergeCell ref="F4:F5"/>
    <mergeCell ref="M4:M5"/>
    <mergeCell ref="N4:N5"/>
    <mergeCell ref="B6:B7"/>
    <mergeCell ref="C6:C7"/>
    <mergeCell ref="D6:D7"/>
    <mergeCell ref="E6:E7"/>
    <mergeCell ref="F6:F7"/>
    <mergeCell ref="G6:G7"/>
    <mergeCell ref="H6:H7"/>
    <mergeCell ref="I6:I7"/>
    <mergeCell ref="G4:G5"/>
    <mergeCell ref="H4:H5"/>
    <mergeCell ref="I4:I5"/>
    <mergeCell ref="J4:J5"/>
    <mergeCell ref="K4:K5"/>
    <mergeCell ref="L4:L5"/>
    <mergeCell ref="J6:J7"/>
    <mergeCell ref="K6:K7"/>
    <mergeCell ref="G8:G9"/>
    <mergeCell ref="H8:H9"/>
    <mergeCell ref="I8:I9"/>
    <mergeCell ref="L6:L7"/>
    <mergeCell ref="M6:M7"/>
    <mergeCell ref="N6:N7"/>
    <mergeCell ref="B8:B9"/>
    <mergeCell ref="C8:C9"/>
    <mergeCell ref="D8:D9"/>
    <mergeCell ref="E8:E9"/>
    <mergeCell ref="F8:F9"/>
    <mergeCell ref="M8:M9"/>
    <mergeCell ref="N8:N9"/>
    <mergeCell ref="J8:J9"/>
    <mergeCell ref="K8:K9"/>
    <mergeCell ref="L8:L9"/>
    <mergeCell ref="N10:N11"/>
    <mergeCell ref="B12:B13"/>
    <mergeCell ref="C12:C13"/>
    <mergeCell ref="D12:D13"/>
    <mergeCell ref="E12:E13"/>
    <mergeCell ref="F12:F13"/>
    <mergeCell ref="M12:M13"/>
    <mergeCell ref="N12:N13"/>
    <mergeCell ref="J12:J13"/>
    <mergeCell ref="K12:K13"/>
    <mergeCell ref="L12:L13"/>
    <mergeCell ref="B10:B11"/>
    <mergeCell ref="C10:C11"/>
    <mergeCell ref="D10:D11"/>
    <mergeCell ref="E10:E11"/>
    <mergeCell ref="F10:F11"/>
    <mergeCell ref="G10:G11"/>
    <mergeCell ref="H10:H11"/>
    <mergeCell ref="I10:I11"/>
    <mergeCell ref="H14:H15"/>
    <mergeCell ref="I14:I15"/>
    <mergeCell ref="G12:G13"/>
    <mergeCell ref="H12:H13"/>
    <mergeCell ref="I12:I13"/>
    <mergeCell ref="J10:J11"/>
    <mergeCell ref="K10:K11"/>
    <mergeCell ref="L10:L11"/>
    <mergeCell ref="M10:M11"/>
    <mergeCell ref="G16:G17"/>
    <mergeCell ref="H16:H17"/>
    <mergeCell ref="I16:I17"/>
    <mergeCell ref="J14:J15"/>
    <mergeCell ref="K14:K15"/>
    <mergeCell ref="L14:L15"/>
    <mergeCell ref="M14:M15"/>
    <mergeCell ref="N14:N15"/>
    <mergeCell ref="B16:B17"/>
    <mergeCell ref="C16:C17"/>
    <mergeCell ref="D16:D17"/>
    <mergeCell ref="E16:E17"/>
    <mergeCell ref="F16:F17"/>
    <mergeCell ref="M16:M17"/>
    <mergeCell ref="N16:N17"/>
    <mergeCell ref="J16:J17"/>
    <mergeCell ref="K16:K17"/>
    <mergeCell ref="L16:L17"/>
    <mergeCell ref="B14:B15"/>
    <mergeCell ref="C14:C15"/>
    <mergeCell ref="D14:D15"/>
    <mergeCell ref="E14:E15"/>
    <mergeCell ref="F14:F15"/>
    <mergeCell ref="G14:G15"/>
    <mergeCell ref="J18:J19"/>
    <mergeCell ref="K18:K19"/>
    <mergeCell ref="L18:L19"/>
    <mergeCell ref="M18:M19"/>
    <mergeCell ref="N18:N19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G18:G19"/>
    <mergeCell ref="H18:H19"/>
    <mergeCell ref="I18:I19"/>
    <mergeCell ref="B24:B25"/>
    <mergeCell ref="C24:C25"/>
    <mergeCell ref="D24:D25"/>
    <mergeCell ref="E24:E25"/>
    <mergeCell ref="F24:F25"/>
    <mergeCell ref="M20:M21"/>
    <mergeCell ref="N20:N21"/>
    <mergeCell ref="B22:B23"/>
    <mergeCell ref="C22:C23"/>
    <mergeCell ref="D22:D23"/>
    <mergeCell ref="E22:E23"/>
    <mergeCell ref="F22:F23"/>
    <mergeCell ref="G22:G23"/>
    <mergeCell ref="H22:H23"/>
    <mergeCell ref="I22:I23"/>
    <mergeCell ref="G20:G21"/>
    <mergeCell ref="H20:H21"/>
    <mergeCell ref="I20:I21"/>
    <mergeCell ref="J20:J21"/>
    <mergeCell ref="K20:K21"/>
    <mergeCell ref="L20:L21"/>
    <mergeCell ref="M24:M25"/>
    <mergeCell ref="N24:N25"/>
    <mergeCell ref="G24:G25"/>
    <mergeCell ref="N22:N23"/>
    <mergeCell ref="H24:H25"/>
    <mergeCell ref="I24:I25"/>
    <mergeCell ref="J24:J25"/>
    <mergeCell ref="K24:K25"/>
    <mergeCell ref="L24:L25"/>
    <mergeCell ref="J22:J23"/>
    <mergeCell ref="K22:K23"/>
    <mergeCell ref="L22:L23"/>
    <mergeCell ref="M22:M23"/>
  </mergeCells>
  <conditionalFormatting sqref="N1:N4 N6 N8 N10 N12 N14 N16 N18 N20 N22 N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1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6"/>
  <sheetViews>
    <sheetView view="pageBreakPreview" zoomScale="110" zoomScaleNormal="100" zoomScaleSheetLayoutView="110" workbookViewId="0">
      <selection activeCell="A18" sqref="A18"/>
    </sheetView>
  </sheetViews>
  <sheetFormatPr defaultRowHeight="15" x14ac:dyDescent="0.25"/>
  <cols>
    <col min="1" max="1" width="27.28515625" customWidth="1"/>
    <col min="2" max="2" width="10.7109375" customWidth="1"/>
    <col min="14" max="14" width="16.7109375" customWidth="1"/>
  </cols>
  <sheetData>
    <row r="1" spans="1:14" ht="14.45" customHeight="1" x14ac:dyDescent="0.25">
      <c r="A1" s="132" t="s">
        <v>54</v>
      </c>
    </row>
    <row r="2" spans="1:14" ht="14.45" customHeight="1" x14ac:dyDescent="0.25">
      <c r="A2" s="132"/>
    </row>
    <row r="3" spans="1:14" ht="14.45" customHeight="1" thickBot="1" x14ac:dyDescent="0.3">
      <c r="A3" s="132"/>
      <c r="B3" s="56">
        <v>1</v>
      </c>
      <c r="C3" s="57">
        <v>2</v>
      </c>
      <c r="D3" s="57">
        <v>3</v>
      </c>
      <c r="E3" s="57">
        <v>4</v>
      </c>
      <c r="F3" s="57">
        <v>5</v>
      </c>
      <c r="G3" s="57">
        <v>6</v>
      </c>
      <c r="H3" s="57">
        <v>7</v>
      </c>
      <c r="I3" s="57">
        <v>8</v>
      </c>
      <c r="J3" s="57">
        <v>9</v>
      </c>
      <c r="K3" s="57">
        <v>10</v>
      </c>
      <c r="L3" s="55" t="s">
        <v>1</v>
      </c>
      <c r="M3" s="55" t="s">
        <v>6</v>
      </c>
      <c r="N3" s="55" t="s">
        <v>7</v>
      </c>
    </row>
    <row r="4" spans="1:14" x14ac:dyDescent="0.25">
      <c r="A4" s="1" t="s">
        <v>13</v>
      </c>
      <c r="B4" s="126">
        <v>24</v>
      </c>
      <c r="C4" s="126">
        <v>23</v>
      </c>
      <c r="D4" s="126">
        <v>22</v>
      </c>
      <c r="E4" s="126">
        <v>12</v>
      </c>
      <c r="F4" s="126">
        <v>12</v>
      </c>
      <c r="G4" s="126">
        <v>8</v>
      </c>
      <c r="H4" s="126">
        <v>10</v>
      </c>
      <c r="I4" s="126">
        <v>9</v>
      </c>
      <c r="J4" s="126">
        <v>9</v>
      </c>
      <c r="K4" s="126">
        <v>8</v>
      </c>
      <c r="L4" s="126">
        <f>SUM(B4:K4)</f>
        <v>137</v>
      </c>
      <c r="M4" s="128"/>
      <c r="N4" s="118">
        <f>L4/MAX($L$4:$L$25)</f>
        <v>0.51119402985074625</v>
      </c>
    </row>
    <row r="5" spans="1:14" ht="15.75" thickBot="1" x14ac:dyDescent="0.3">
      <c r="A5" s="1" t="s">
        <v>14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>
        <f t="shared" ref="L5:L25" si="0">SUM(B5:K5)</f>
        <v>0</v>
      </c>
      <c r="M5" s="129"/>
      <c r="N5" s="120"/>
    </row>
    <row r="6" spans="1:14" x14ac:dyDescent="0.25">
      <c r="A6" s="5" t="s">
        <v>15</v>
      </c>
      <c r="B6" s="133">
        <v>27</v>
      </c>
      <c r="C6" s="133">
        <v>26</v>
      </c>
      <c r="D6" s="133">
        <v>27</v>
      </c>
      <c r="E6" s="133">
        <v>27</v>
      </c>
      <c r="F6" s="133">
        <v>28</v>
      </c>
      <c r="G6" s="133">
        <v>28</v>
      </c>
      <c r="H6" s="133">
        <v>26</v>
      </c>
      <c r="I6" s="133">
        <v>25</v>
      </c>
      <c r="J6" s="133">
        <v>28</v>
      </c>
      <c r="K6" s="133">
        <v>26</v>
      </c>
      <c r="L6" s="133">
        <f>SUM(B6:K6)</f>
        <v>268</v>
      </c>
      <c r="M6" s="128">
        <v>1</v>
      </c>
      <c r="N6" s="118">
        <f>L6/MAX($L$4:$L$26)</f>
        <v>1</v>
      </c>
    </row>
    <row r="7" spans="1:14" ht="15.75" thickBot="1" x14ac:dyDescent="0.3">
      <c r="A7" s="5" t="s">
        <v>28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29"/>
      <c r="N7" s="120"/>
    </row>
    <row r="8" spans="1:14" x14ac:dyDescent="0.25">
      <c r="A8" s="1" t="s">
        <v>10</v>
      </c>
      <c r="B8" s="126">
        <v>21</v>
      </c>
      <c r="C8" s="126">
        <v>20</v>
      </c>
      <c r="D8" s="126">
        <v>17</v>
      </c>
      <c r="E8" s="126">
        <v>15</v>
      </c>
      <c r="F8" s="126">
        <v>13</v>
      </c>
      <c r="G8" s="126">
        <v>15</v>
      </c>
      <c r="H8" s="126">
        <v>15</v>
      </c>
      <c r="I8" s="126">
        <v>15</v>
      </c>
      <c r="J8" s="126">
        <v>13</v>
      </c>
      <c r="K8" s="126">
        <v>8</v>
      </c>
      <c r="L8" s="126">
        <f t="shared" si="0"/>
        <v>152</v>
      </c>
      <c r="M8" s="128"/>
      <c r="N8" s="118">
        <f>L8/MAX($L$4:$L$26)</f>
        <v>0.56716417910447758</v>
      </c>
    </row>
    <row r="9" spans="1:14" ht="15.75" thickBot="1" x14ac:dyDescent="0.3">
      <c r="A9" s="1" t="s">
        <v>18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>
        <f t="shared" si="0"/>
        <v>0</v>
      </c>
      <c r="M9" s="129"/>
      <c r="N9" s="120"/>
    </row>
    <row r="10" spans="1:14" x14ac:dyDescent="0.25">
      <c r="A10" s="5" t="s">
        <v>75</v>
      </c>
      <c r="B10" s="133">
        <v>29</v>
      </c>
      <c r="C10" s="133">
        <v>22</v>
      </c>
      <c r="D10" s="133">
        <v>22</v>
      </c>
      <c r="E10" s="133">
        <v>25</v>
      </c>
      <c r="F10" s="133">
        <v>22</v>
      </c>
      <c r="G10" s="133">
        <v>18</v>
      </c>
      <c r="H10" s="133">
        <v>20</v>
      </c>
      <c r="I10" s="133">
        <v>14</v>
      </c>
      <c r="J10" s="133">
        <v>10</v>
      </c>
      <c r="K10" s="133">
        <v>9</v>
      </c>
      <c r="L10" s="133">
        <f>SUM(B10:K10)</f>
        <v>191</v>
      </c>
      <c r="M10" s="128">
        <v>3</v>
      </c>
      <c r="N10" s="118">
        <f>L10/MAX($L$4:$L$26)</f>
        <v>0.71268656716417911</v>
      </c>
    </row>
    <row r="11" spans="1:14" ht="15.75" thickBot="1" x14ac:dyDescent="0.3">
      <c r="A11" s="5" t="s">
        <v>12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29"/>
      <c r="N11" s="120"/>
    </row>
    <row r="12" spans="1:14" x14ac:dyDescent="0.25">
      <c r="A12" s="1" t="s">
        <v>17</v>
      </c>
      <c r="B12" s="126">
        <v>22</v>
      </c>
      <c r="C12" s="126">
        <v>22</v>
      </c>
      <c r="D12" s="126">
        <v>22</v>
      </c>
      <c r="E12" s="126">
        <v>20</v>
      </c>
      <c r="F12" s="126">
        <v>24</v>
      </c>
      <c r="G12" s="126">
        <v>23</v>
      </c>
      <c r="H12" s="126">
        <v>22</v>
      </c>
      <c r="I12" s="126">
        <v>23</v>
      </c>
      <c r="J12" s="126">
        <v>22</v>
      </c>
      <c r="K12" s="126">
        <v>23</v>
      </c>
      <c r="L12" s="126">
        <f t="shared" si="0"/>
        <v>223</v>
      </c>
      <c r="M12" s="128">
        <v>2</v>
      </c>
      <c r="N12" s="118">
        <f>L12/MAX($L$4:$L$26)</f>
        <v>0.83208955223880599</v>
      </c>
    </row>
    <row r="13" spans="1:14" ht="15.75" thickBot="1" x14ac:dyDescent="0.3">
      <c r="A13" s="1" t="s">
        <v>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>
        <f t="shared" si="0"/>
        <v>0</v>
      </c>
      <c r="M13" s="129"/>
      <c r="N13" s="120"/>
    </row>
    <row r="14" spans="1:14" x14ac:dyDescent="0.25">
      <c r="A14" s="5" t="s">
        <v>76</v>
      </c>
      <c r="B14" s="126">
        <v>22</v>
      </c>
      <c r="C14" s="126">
        <v>19</v>
      </c>
      <c r="D14" s="126">
        <v>16</v>
      </c>
      <c r="E14" s="126">
        <v>19</v>
      </c>
      <c r="F14" s="126">
        <v>19</v>
      </c>
      <c r="G14" s="126">
        <v>19</v>
      </c>
      <c r="H14" s="126">
        <v>19</v>
      </c>
      <c r="I14" s="126">
        <v>19</v>
      </c>
      <c r="J14" s="126">
        <v>18</v>
      </c>
      <c r="K14" s="126">
        <v>14</v>
      </c>
      <c r="L14" s="126">
        <f t="shared" si="0"/>
        <v>184</v>
      </c>
      <c r="M14" s="128"/>
      <c r="N14" s="118">
        <f>L14/MAX($L$4:$L$26)</f>
        <v>0.68656716417910446</v>
      </c>
    </row>
    <row r="15" spans="1:14" ht="15.75" thickBot="1" x14ac:dyDescent="0.3">
      <c r="A15" s="5" t="s">
        <v>16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>
        <f t="shared" si="0"/>
        <v>0</v>
      </c>
      <c r="M15" s="129"/>
      <c r="N15" s="120"/>
    </row>
    <row r="16" spans="1:14" x14ac:dyDescent="0.25">
      <c r="A16" s="1" t="s">
        <v>27</v>
      </c>
      <c r="B16" s="126">
        <v>8</v>
      </c>
      <c r="C16" s="126">
        <v>5</v>
      </c>
      <c r="D16" s="126">
        <v>4</v>
      </c>
      <c r="E16" s="126">
        <v>5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f t="shared" si="0"/>
        <v>22</v>
      </c>
      <c r="M16" s="128"/>
      <c r="N16" s="118">
        <f>L16/MAX($L$4:$L$26)</f>
        <v>8.2089552238805971E-2</v>
      </c>
    </row>
    <row r="17" spans="1:14" ht="15.75" thickBot="1" x14ac:dyDescent="0.3">
      <c r="A17" s="1" t="s">
        <v>26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>
        <f t="shared" si="0"/>
        <v>0</v>
      </c>
      <c r="M17" s="129"/>
      <c r="N17" s="120"/>
    </row>
    <row r="18" spans="1:14" x14ac:dyDescent="0.25">
      <c r="A18" s="5" t="s">
        <v>8</v>
      </c>
      <c r="B18" s="126">
        <v>12</v>
      </c>
      <c r="C18" s="126">
        <v>10</v>
      </c>
      <c r="D18" s="126">
        <v>12</v>
      </c>
      <c r="E18" s="126">
        <v>13</v>
      </c>
      <c r="F18" s="126">
        <v>15</v>
      </c>
      <c r="G18" s="126">
        <v>12</v>
      </c>
      <c r="H18" s="126">
        <v>15</v>
      </c>
      <c r="I18" s="126">
        <v>13</v>
      </c>
      <c r="J18" s="126">
        <v>14</v>
      </c>
      <c r="K18" s="126">
        <v>14</v>
      </c>
      <c r="L18" s="126">
        <f t="shared" si="0"/>
        <v>130</v>
      </c>
      <c r="M18" s="128"/>
      <c r="N18" s="118">
        <f>L18/MAX($L$4:$L$26)</f>
        <v>0.48507462686567165</v>
      </c>
    </row>
    <row r="19" spans="1:14" ht="15.75" thickBot="1" x14ac:dyDescent="0.3">
      <c r="A19" s="5" t="s">
        <v>11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>
        <f t="shared" si="0"/>
        <v>0</v>
      </c>
      <c r="M19" s="129"/>
      <c r="N19" s="120"/>
    </row>
    <row r="20" spans="1:14" x14ac:dyDescent="0.25">
      <c r="A20" s="22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>
        <f t="shared" si="0"/>
        <v>0</v>
      </c>
      <c r="M20" s="128"/>
      <c r="N20" s="118">
        <f>L20/MAX($L$4:$L$26)</f>
        <v>0</v>
      </c>
    </row>
    <row r="21" spans="1:14" ht="15.75" thickBot="1" x14ac:dyDescent="0.3">
      <c r="A21" s="24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>
        <f t="shared" si="0"/>
        <v>0</v>
      </c>
      <c r="M21" s="129"/>
      <c r="N21" s="120"/>
    </row>
    <row r="22" spans="1:14" x14ac:dyDescent="0.25">
      <c r="A22" s="22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>
        <f t="shared" si="0"/>
        <v>0</v>
      </c>
      <c r="M22" s="128"/>
      <c r="N22" s="118">
        <f>L22/MAX($L$4:$L$26)</f>
        <v>0</v>
      </c>
    </row>
    <row r="23" spans="1:14" ht="15.75" thickBot="1" x14ac:dyDescent="0.3">
      <c r="A23" s="24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>
        <f t="shared" si="0"/>
        <v>0</v>
      </c>
      <c r="M23" s="129"/>
      <c r="N23" s="120"/>
    </row>
    <row r="24" spans="1:14" x14ac:dyDescent="0.25">
      <c r="A24" s="22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>
        <f t="shared" si="0"/>
        <v>0</v>
      </c>
      <c r="M24" s="128"/>
      <c r="N24" s="118">
        <f>L24/MAX($L$4:$L$26)</f>
        <v>0</v>
      </c>
    </row>
    <row r="25" spans="1:14" ht="15.75" thickBot="1" x14ac:dyDescent="0.3">
      <c r="A25" s="24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>
        <f t="shared" si="0"/>
        <v>0</v>
      </c>
      <c r="M25" s="129"/>
      <c r="N25" s="120"/>
    </row>
    <row r="26" spans="1:14" ht="15.75" thickBot="1" x14ac:dyDescent="0.3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0"/>
      <c r="M26" s="59"/>
      <c r="N26" s="61"/>
    </row>
  </sheetData>
  <mergeCells count="144">
    <mergeCell ref="A1:A3"/>
    <mergeCell ref="B4:B5"/>
    <mergeCell ref="C4:C5"/>
    <mergeCell ref="D4:D5"/>
    <mergeCell ref="E4:E5"/>
    <mergeCell ref="F4:F5"/>
    <mergeCell ref="M4:M5"/>
    <mergeCell ref="N4:N5"/>
    <mergeCell ref="B6:B7"/>
    <mergeCell ref="C6:C7"/>
    <mergeCell ref="D6:D7"/>
    <mergeCell ref="E6:E7"/>
    <mergeCell ref="F6:F7"/>
    <mergeCell ref="G6:G7"/>
    <mergeCell ref="H6:H7"/>
    <mergeCell ref="I6:I7"/>
    <mergeCell ref="G4:G5"/>
    <mergeCell ref="H4:H5"/>
    <mergeCell ref="I4:I5"/>
    <mergeCell ref="J4:J5"/>
    <mergeCell ref="K4:K5"/>
    <mergeCell ref="L4:L5"/>
    <mergeCell ref="J6:J7"/>
    <mergeCell ref="K6:K7"/>
    <mergeCell ref="G8:G9"/>
    <mergeCell ref="H8:H9"/>
    <mergeCell ref="I8:I9"/>
    <mergeCell ref="L6:L7"/>
    <mergeCell ref="M6:M7"/>
    <mergeCell ref="N6:N7"/>
    <mergeCell ref="B8:B9"/>
    <mergeCell ref="C8:C9"/>
    <mergeCell ref="D8:D9"/>
    <mergeCell ref="E8:E9"/>
    <mergeCell ref="F8:F9"/>
    <mergeCell ref="M8:M9"/>
    <mergeCell ref="N8:N9"/>
    <mergeCell ref="J8:J9"/>
    <mergeCell ref="K8:K9"/>
    <mergeCell ref="L8:L9"/>
    <mergeCell ref="N10:N11"/>
    <mergeCell ref="B12:B13"/>
    <mergeCell ref="C12:C13"/>
    <mergeCell ref="D12:D13"/>
    <mergeCell ref="E12:E13"/>
    <mergeCell ref="F12:F13"/>
    <mergeCell ref="M12:M13"/>
    <mergeCell ref="N12:N13"/>
    <mergeCell ref="J12:J13"/>
    <mergeCell ref="K12:K13"/>
    <mergeCell ref="L12:L13"/>
    <mergeCell ref="B10:B11"/>
    <mergeCell ref="C10:C11"/>
    <mergeCell ref="D10:D11"/>
    <mergeCell ref="E10:E11"/>
    <mergeCell ref="F10:F11"/>
    <mergeCell ref="G10:G11"/>
    <mergeCell ref="H10:H11"/>
    <mergeCell ref="I10:I11"/>
    <mergeCell ref="H14:H15"/>
    <mergeCell ref="I14:I15"/>
    <mergeCell ref="G12:G13"/>
    <mergeCell ref="H12:H13"/>
    <mergeCell ref="I12:I13"/>
    <mergeCell ref="J10:J11"/>
    <mergeCell ref="K10:K11"/>
    <mergeCell ref="L10:L11"/>
    <mergeCell ref="M10:M11"/>
    <mergeCell ref="G16:G17"/>
    <mergeCell ref="H16:H17"/>
    <mergeCell ref="I16:I17"/>
    <mergeCell ref="J14:J15"/>
    <mergeCell ref="K14:K15"/>
    <mergeCell ref="L14:L15"/>
    <mergeCell ref="M14:M15"/>
    <mergeCell ref="N14:N15"/>
    <mergeCell ref="B16:B17"/>
    <mergeCell ref="C16:C17"/>
    <mergeCell ref="D16:D17"/>
    <mergeCell ref="E16:E17"/>
    <mergeCell ref="F16:F17"/>
    <mergeCell ref="M16:M17"/>
    <mergeCell ref="N16:N17"/>
    <mergeCell ref="J16:J17"/>
    <mergeCell ref="K16:K17"/>
    <mergeCell ref="L16:L17"/>
    <mergeCell ref="B14:B15"/>
    <mergeCell ref="C14:C15"/>
    <mergeCell ref="D14:D15"/>
    <mergeCell ref="E14:E15"/>
    <mergeCell ref="F14:F15"/>
    <mergeCell ref="G14:G15"/>
    <mergeCell ref="J18:J19"/>
    <mergeCell ref="K18:K19"/>
    <mergeCell ref="L18:L19"/>
    <mergeCell ref="M18:M19"/>
    <mergeCell ref="N18:N19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G18:G19"/>
    <mergeCell ref="H18:H19"/>
    <mergeCell ref="I18:I19"/>
    <mergeCell ref="B24:B25"/>
    <mergeCell ref="C24:C25"/>
    <mergeCell ref="D24:D25"/>
    <mergeCell ref="E24:E25"/>
    <mergeCell ref="F24:F25"/>
    <mergeCell ref="M20:M21"/>
    <mergeCell ref="N20:N21"/>
    <mergeCell ref="B22:B23"/>
    <mergeCell ref="C22:C23"/>
    <mergeCell ref="D22:D23"/>
    <mergeCell ref="E22:E23"/>
    <mergeCell ref="F22:F23"/>
    <mergeCell ref="G22:G23"/>
    <mergeCell ref="H22:H23"/>
    <mergeCell ref="I22:I23"/>
    <mergeCell ref="G20:G21"/>
    <mergeCell ref="H20:H21"/>
    <mergeCell ref="I20:I21"/>
    <mergeCell ref="J20:J21"/>
    <mergeCell ref="K20:K21"/>
    <mergeCell ref="L20:L21"/>
    <mergeCell ref="M24:M25"/>
    <mergeCell ref="N24:N25"/>
    <mergeCell ref="G24:G25"/>
    <mergeCell ref="N22:N23"/>
    <mergeCell ref="H24:H25"/>
    <mergeCell ref="I24:I25"/>
    <mergeCell ref="J24:J25"/>
    <mergeCell ref="K24:K25"/>
    <mergeCell ref="L24:L25"/>
    <mergeCell ref="J22:J23"/>
    <mergeCell ref="K22:K23"/>
    <mergeCell ref="L22:L23"/>
    <mergeCell ref="M22:M23"/>
  </mergeCells>
  <conditionalFormatting sqref="N1:N4 N26:N1048576 N6 N8 N10 N12 N14 N16 N18 N20 N22 N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5"/>
  <sheetViews>
    <sheetView workbookViewId="0">
      <selection activeCell="G16" sqref="G16:G17"/>
    </sheetView>
  </sheetViews>
  <sheetFormatPr defaultRowHeight="15" x14ac:dyDescent="0.25"/>
  <cols>
    <col min="1" max="1" width="40.7109375" customWidth="1"/>
    <col min="11" max="11" width="10.42578125" customWidth="1"/>
    <col min="12" max="12" width="15.7109375" customWidth="1"/>
    <col min="13" max="13" width="14.7109375" customWidth="1"/>
    <col min="14" max="14" width="31.5703125" customWidth="1"/>
  </cols>
  <sheetData>
    <row r="1" spans="1:14" x14ac:dyDescent="0.25">
      <c r="A1" s="137" t="s">
        <v>55</v>
      </c>
    </row>
    <row r="2" spans="1:14" x14ac:dyDescent="0.25">
      <c r="A2" s="137"/>
    </row>
    <row r="3" spans="1:14" ht="15.75" thickBot="1" x14ac:dyDescent="0.3">
      <c r="A3" s="137"/>
      <c r="B3" s="56">
        <v>1</v>
      </c>
      <c r="C3" s="57">
        <v>2</v>
      </c>
      <c r="D3" s="57">
        <v>3</v>
      </c>
      <c r="E3" s="57">
        <v>4</v>
      </c>
      <c r="F3" s="57">
        <v>5</v>
      </c>
      <c r="G3" s="57">
        <v>6</v>
      </c>
      <c r="H3" s="57">
        <v>7</v>
      </c>
      <c r="I3" s="57">
        <v>8</v>
      </c>
      <c r="J3" s="57">
        <v>9</v>
      </c>
      <c r="K3" s="57">
        <v>10</v>
      </c>
      <c r="L3" s="55" t="s">
        <v>1</v>
      </c>
      <c r="M3" s="55" t="s">
        <v>6</v>
      </c>
      <c r="N3" s="55" t="s">
        <v>7</v>
      </c>
    </row>
    <row r="4" spans="1:14" x14ac:dyDescent="0.25">
      <c r="A4" s="22" t="s">
        <v>36</v>
      </c>
      <c r="B4" s="135">
        <v>17</v>
      </c>
      <c r="C4" s="126">
        <v>16</v>
      </c>
      <c r="D4" s="126">
        <v>12</v>
      </c>
      <c r="E4" s="126">
        <v>12</v>
      </c>
      <c r="F4" s="126">
        <v>12</v>
      </c>
      <c r="G4" s="126">
        <v>9</v>
      </c>
      <c r="H4" s="126">
        <v>9</v>
      </c>
      <c r="I4" s="126">
        <v>3</v>
      </c>
      <c r="J4" s="126">
        <v>4</v>
      </c>
      <c r="K4" s="126">
        <v>4</v>
      </c>
      <c r="L4" s="126">
        <f>SUM(B4:K5)</f>
        <v>98</v>
      </c>
      <c r="M4" s="126">
        <v>2</v>
      </c>
      <c r="N4" s="118">
        <f>L4/MAX($L$4:$L$25)</f>
        <v>0.52972972972972976</v>
      </c>
    </row>
    <row r="5" spans="1:14" ht="15.75" thickBot="1" x14ac:dyDescent="0.3">
      <c r="A5" s="24" t="s">
        <v>73</v>
      </c>
      <c r="B5" s="13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0"/>
    </row>
    <row r="6" spans="1:14" x14ac:dyDescent="0.25">
      <c r="A6" s="77" t="s">
        <v>25</v>
      </c>
      <c r="B6" s="135">
        <v>20</v>
      </c>
      <c r="C6" s="126">
        <v>17</v>
      </c>
      <c r="D6" s="126">
        <v>9</v>
      </c>
      <c r="E6" s="126">
        <v>5</v>
      </c>
      <c r="F6" s="126">
        <v>3</v>
      </c>
      <c r="G6" s="126">
        <v>5</v>
      </c>
      <c r="H6" s="126">
        <v>3</v>
      </c>
      <c r="I6" s="126">
        <v>5</v>
      </c>
      <c r="J6" s="126">
        <v>4</v>
      </c>
      <c r="K6" s="126">
        <v>3</v>
      </c>
      <c r="L6" s="126">
        <f>SUM(B6:K7)</f>
        <v>74</v>
      </c>
      <c r="M6" s="126">
        <v>3</v>
      </c>
      <c r="N6" s="118">
        <f>L6/MAX($L$4:$L$25)</f>
        <v>0.4</v>
      </c>
    </row>
    <row r="7" spans="1:14" ht="15.75" thickBot="1" x14ac:dyDescent="0.3">
      <c r="A7" s="78" t="s">
        <v>37</v>
      </c>
      <c r="B7" s="13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0"/>
    </row>
    <row r="8" spans="1:14" x14ac:dyDescent="0.25">
      <c r="A8" s="22" t="s">
        <v>33</v>
      </c>
      <c r="B8" s="135">
        <v>5</v>
      </c>
      <c r="C8" s="126">
        <v>0</v>
      </c>
      <c r="D8" s="126">
        <v>0</v>
      </c>
      <c r="E8" s="126">
        <v>0</v>
      </c>
      <c r="F8" s="126">
        <v>0</v>
      </c>
      <c r="G8" s="126">
        <v>0</v>
      </c>
      <c r="H8" s="126">
        <v>0</v>
      </c>
      <c r="I8" s="126">
        <v>0</v>
      </c>
      <c r="J8" s="126">
        <v>0</v>
      </c>
      <c r="K8" s="126">
        <v>0</v>
      </c>
      <c r="L8" s="126">
        <f>SUM(B8:K9)</f>
        <v>5</v>
      </c>
      <c r="M8" s="126"/>
      <c r="N8" s="118">
        <f>L8/MAX($L$4:$L$25)</f>
        <v>2.7027027027027029E-2</v>
      </c>
    </row>
    <row r="9" spans="1:14" ht="15.75" thickBot="1" x14ac:dyDescent="0.3">
      <c r="A9" s="24" t="s">
        <v>74</v>
      </c>
      <c r="B9" s="136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0"/>
    </row>
    <row r="10" spans="1:14" x14ac:dyDescent="0.25">
      <c r="A10" s="77" t="s">
        <v>78</v>
      </c>
      <c r="B10" s="135">
        <v>14</v>
      </c>
      <c r="C10" s="126">
        <v>13</v>
      </c>
      <c r="D10" s="126">
        <v>13</v>
      </c>
      <c r="E10" s="126">
        <v>9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f>SUM(B10:K11)</f>
        <v>49</v>
      </c>
      <c r="M10" s="126"/>
      <c r="N10" s="118">
        <f>L10/MAX($L$4:$L$25)</f>
        <v>0.26486486486486488</v>
      </c>
    </row>
    <row r="11" spans="1:14" ht="15.75" thickBot="1" x14ac:dyDescent="0.3">
      <c r="A11" s="78" t="s">
        <v>34</v>
      </c>
      <c r="B11" s="13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0"/>
    </row>
    <row r="12" spans="1:14" x14ac:dyDescent="0.25">
      <c r="A12" s="22" t="s">
        <v>35</v>
      </c>
      <c r="B12" s="135">
        <v>17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0</v>
      </c>
      <c r="K12" s="126">
        <v>0</v>
      </c>
      <c r="L12" s="126">
        <f>SUM(B12:K13)</f>
        <v>17</v>
      </c>
      <c r="M12" s="126"/>
      <c r="N12" s="118">
        <f>L12/MAX($L$4:$L$25)</f>
        <v>9.1891891891891897E-2</v>
      </c>
    </row>
    <row r="13" spans="1:14" ht="15.75" thickBot="1" x14ac:dyDescent="0.3">
      <c r="A13" s="24" t="s">
        <v>77</v>
      </c>
      <c r="B13" s="136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0"/>
    </row>
    <row r="14" spans="1:14" x14ac:dyDescent="0.25">
      <c r="A14" s="77" t="s">
        <v>24</v>
      </c>
      <c r="B14" s="135">
        <v>16</v>
      </c>
      <c r="C14" s="126">
        <v>9</v>
      </c>
      <c r="D14" s="126">
        <v>5</v>
      </c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f>SUM(B14:K15)</f>
        <v>30</v>
      </c>
      <c r="M14" s="126"/>
      <c r="N14" s="118">
        <f>L14/MAX($L$4:$L$25)</f>
        <v>0.16216216216216217</v>
      </c>
    </row>
    <row r="15" spans="1:14" ht="15.75" thickBot="1" x14ac:dyDescent="0.3">
      <c r="A15" s="78" t="s">
        <v>71</v>
      </c>
      <c r="B15" s="136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0"/>
    </row>
    <row r="16" spans="1:14" x14ac:dyDescent="0.25">
      <c r="A16" s="22" t="s">
        <v>32</v>
      </c>
      <c r="B16" s="135">
        <v>24</v>
      </c>
      <c r="C16" s="126">
        <v>21</v>
      </c>
      <c r="D16" s="126">
        <v>20</v>
      </c>
      <c r="E16" s="126">
        <v>20</v>
      </c>
      <c r="F16" s="126">
        <v>24</v>
      </c>
      <c r="G16" s="126">
        <v>18</v>
      </c>
      <c r="H16" s="126">
        <v>16</v>
      </c>
      <c r="I16" s="126">
        <v>18</v>
      </c>
      <c r="J16" s="126">
        <v>15</v>
      </c>
      <c r="K16" s="126">
        <v>9</v>
      </c>
      <c r="L16" s="126">
        <f>SUM(B16:K17)</f>
        <v>185</v>
      </c>
      <c r="M16" s="126">
        <v>1</v>
      </c>
      <c r="N16" s="118">
        <f>L16/MAX($L$4:$L$25)</f>
        <v>1</v>
      </c>
    </row>
    <row r="17" spans="1:14" ht="15.75" thickBot="1" x14ac:dyDescent="0.3">
      <c r="A17" s="24" t="s">
        <v>72</v>
      </c>
      <c r="B17" s="13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0"/>
    </row>
    <row r="18" spans="1:14" x14ac:dyDescent="0.25">
      <c r="A18" s="7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>
        <f>SUM(B18:K19)</f>
        <v>0</v>
      </c>
      <c r="M18" s="126"/>
      <c r="N18" s="118">
        <f>L18/MAX($L$4:$L$25)</f>
        <v>0</v>
      </c>
    </row>
    <row r="19" spans="1:14" ht="15.75" thickBot="1" x14ac:dyDescent="0.3">
      <c r="A19" s="75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0"/>
    </row>
    <row r="20" spans="1:14" x14ac:dyDescent="0.25">
      <c r="A20" s="74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>
        <f>SUM(B20:K21)</f>
        <v>0</v>
      </c>
      <c r="M20" s="126"/>
      <c r="N20" s="118">
        <f>L20/MAX($L$4:$L$25)</f>
        <v>0</v>
      </c>
    </row>
    <row r="21" spans="1:14" ht="15.75" thickBot="1" x14ac:dyDescent="0.3">
      <c r="A21" s="75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0"/>
    </row>
    <row r="22" spans="1:14" x14ac:dyDescent="0.25">
      <c r="A22" s="74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>
        <f>SUM(B22:K23)</f>
        <v>0</v>
      </c>
      <c r="M22" s="126"/>
      <c r="N22" s="118">
        <f>L22/MAX($L$4:$L$25)</f>
        <v>0</v>
      </c>
    </row>
    <row r="23" spans="1:14" ht="15.75" thickBot="1" x14ac:dyDescent="0.3">
      <c r="A23" s="75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0"/>
    </row>
    <row r="24" spans="1:14" x14ac:dyDescent="0.25">
      <c r="A24" s="74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>
        <f>SUM(B24:K25)</f>
        <v>0</v>
      </c>
      <c r="M24" s="126"/>
      <c r="N24" s="118">
        <f>L24/MAX($L$4:$L$25)</f>
        <v>0</v>
      </c>
    </row>
    <row r="25" spans="1:14" ht="15.75" thickBot="1" x14ac:dyDescent="0.3">
      <c r="A25" s="75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0"/>
    </row>
  </sheetData>
  <mergeCells count="144">
    <mergeCell ref="M4:M5"/>
    <mergeCell ref="N4:N5"/>
    <mergeCell ref="B6:B7"/>
    <mergeCell ref="C6:C7"/>
    <mergeCell ref="D6:D7"/>
    <mergeCell ref="E6:E7"/>
    <mergeCell ref="F6:F7"/>
    <mergeCell ref="F4:F5"/>
    <mergeCell ref="G4:G5"/>
    <mergeCell ref="H4:H5"/>
    <mergeCell ref="I4:I5"/>
    <mergeCell ref="J4:J5"/>
    <mergeCell ref="K4:K5"/>
    <mergeCell ref="M6:M7"/>
    <mergeCell ref="N6:N7"/>
    <mergeCell ref="J6:J7"/>
    <mergeCell ref="K6:K7"/>
    <mergeCell ref="L6:L7"/>
    <mergeCell ref="G6:G7"/>
    <mergeCell ref="H6:H7"/>
    <mergeCell ref="I6:I7"/>
    <mergeCell ref="A1:A3"/>
    <mergeCell ref="B4:B5"/>
    <mergeCell ref="C4:C5"/>
    <mergeCell ref="D4:D5"/>
    <mergeCell ref="E4:E5"/>
    <mergeCell ref="L4:L5"/>
    <mergeCell ref="N8:N9"/>
    <mergeCell ref="B10:B11"/>
    <mergeCell ref="C10:C11"/>
    <mergeCell ref="D10:D11"/>
    <mergeCell ref="E10:E11"/>
    <mergeCell ref="F10:F11"/>
    <mergeCell ref="G10:G11"/>
    <mergeCell ref="H10:H11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N14:N15"/>
    <mergeCell ref="J14:J15"/>
    <mergeCell ref="K14:K15"/>
    <mergeCell ref="L14:L15"/>
    <mergeCell ref="I10:I11"/>
    <mergeCell ref="J10:J11"/>
    <mergeCell ref="K10:K11"/>
    <mergeCell ref="L10:L11"/>
    <mergeCell ref="M10:M11"/>
    <mergeCell ref="N10:N11"/>
    <mergeCell ref="F16:F17"/>
    <mergeCell ref="G16:G17"/>
    <mergeCell ref="G14:G15"/>
    <mergeCell ref="H14:H15"/>
    <mergeCell ref="I14:I15"/>
    <mergeCell ref="L12:L13"/>
    <mergeCell ref="M12:M13"/>
    <mergeCell ref="N12:N13"/>
    <mergeCell ref="B14:B15"/>
    <mergeCell ref="C14:C15"/>
    <mergeCell ref="D14:D15"/>
    <mergeCell ref="E14:E15"/>
    <mergeCell ref="F14:F15"/>
    <mergeCell ref="F12:F13"/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M14:M15"/>
    <mergeCell ref="I18:I19"/>
    <mergeCell ref="J18:J19"/>
    <mergeCell ref="K18:K19"/>
    <mergeCell ref="L18:L19"/>
    <mergeCell ref="M18:M19"/>
    <mergeCell ref="N18:N19"/>
    <mergeCell ref="N16:N17"/>
    <mergeCell ref="B18:B19"/>
    <mergeCell ref="C18:C19"/>
    <mergeCell ref="D18:D19"/>
    <mergeCell ref="E18:E19"/>
    <mergeCell ref="F18:F19"/>
    <mergeCell ref="G18:G19"/>
    <mergeCell ref="H18:H19"/>
    <mergeCell ref="H16:H17"/>
    <mergeCell ref="I16:I17"/>
    <mergeCell ref="J16:J17"/>
    <mergeCell ref="K16:K17"/>
    <mergeCell ref="L16:L17"/>
    <mergeCell ref="M16:M17"/>
    <mergeCell ref="B16:B17"/>
    <mergeCell ref="C16:C17"/>
    <mergeCell ref="D16:D17"/>
    <mergeCell ref="E16:E17"/>
    <mergeCell ref="L20:L21"/>
    <mergeCell ref="M20:M21"/>
    <mergeCell ref="N20:N21"/>
    <mergeCell ref="B22:B23"/>
    <mergeCell ref="C22:C23"/>
    <mergeCell ref="D22:D23"/>
    <mergeCell ref="E22:E23"/>
    <mergeCell ref="F22:F23"/>
    <mergeCell ref="F20:F21"/>
    <mergeCell ref="G20:G21"/>
    <mergeCell ref="H20:H21"/>
    <mergeCell ref="I20:I21"/>
    <mergeCell ref="J20:J21"/>
    <mergeCell ref="K20:K21"/>
    <mergeCell ref="B20:B21"/>
    <mergeCell ref="C20:C21"/>
    <mergeCell ref="D20:D21"/>
    <mergeCell ref="E20:E21"/>
    <mergeCell ref="B24:B25"/>
    <mergeCell ref="C24:C25"/>
    <mergeCell ref="D24:D25"/>
    <mergeCell ref="E24:E25"/>
    <mergeCell ref="F24:F25"/>
    <mergeCell ref="G24:G25"/>
    <mergeCell ref="G22:G23"/>
    <mergeCell ref="H22:H23"/>
    <mergeCell ref="I22:I23"/>
    <mergeCell ref="N24:N25"/>
    <mergeCell ref="H24:H25"/>
    <mergeCell ref="I24:I25"/>
    <mergeCell ref="J24:J25"/>
    <mergeCell ref="K24:K25"/>
    <mergeCell ref="L24:L25"/>
    <mergeCell ref="M24:M25"/>
    <mergeCell ref="M22:M23"/>
    <mergeCell ref="N22:N23"/>
    <mergeCell ref="J22:J23"/>
    <mergeCell ref="K22:K23"/>
    <mergeCell ref="L22:L23"/>
  </mergeCells>
  <conditionalFormatting sqref="N1:N4 N6 N8 N10 N12 N14 N16 N18 N20 N22 N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7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5"/>
  <sheetViews>
    <sheetView view="pageBreakPreview" zoomScale="110" zoomScaleNormal="100" zoomScaleSheetLayoutView="110" workbookViewId="0">
      <selection activeCell="M20" sqref="M20:M21"/>
    </sheetView>
  </sheetViews>
  <sheetFormatPr defaultRowHeight="15" x14ac:dyDescent="0.25"/>
  <cols>
    <col min="1" max="1" width="24.28515625" customWidth="1"/>
    <col min="14" max="14" width="16.7109375" customWidth="1"/>
  </cols>
  <sheetData>
    <row r="1" spans="1:14" ht="14.45" customHeight="1" x14ac:dyDescent="0.25">
      <c r="A1" s="132" t="s">
        <v>56</v>
      </c>
    </row>
    <row r="2" spans="1:14" ht="14.45" customHeight="1" x14ac:dyDescent="0.25">
      <c r="A2" s="132"/>
    </row>
    <row r="3" spans="1:14" ht="14.45" customHeight="1" thickBot="1" x14ac:dyDescent="0.3">
      <c r="A3" s="132"/>
      <c r="B3" s="56">
        <v>1</v>
      </c>
      <c r="C3" s="57">
        <v>2</v>
      </c>
      <c r="D3" s="57">
        <v>3</v>
      </c>
      <c r="E3" s="57">
        <v>4</v>
      </c>
      <c r="F3" s="57">
        <v>5</v>
      </c>
      <c r="G3" s="57">
        <v>6</v>
      </c>
      <c r="H3" s="57">
        <v>7</v>
      </c>
      <c r="I3" s="57">
        <v>8</v>
      </c>
      <c r="J3" s="57">
        <v>9</v>
      </c>
      <c r="K3" s="57">
        <v>10</v>
      </c>
      <c r="L3" s="55" t="s">
        <v>1</v>
      </c>
      <c r="M3" s="55" t="s">
        <v>6</v>
      </c>
      <c r="N3" s="55" t="s">
        <v>7</v>
      </c>
    </row>
    <row r="4" spans="1:14" x14ac:dyDescent="0.25">
      <c r="A4" s="1" t="s">
        <v>17</v>
      </c>
      <c r="B4" s="126">
        <v>0</v>
      </c>
      <c r="C4" s="126">
        <v>5</v>
      </c>
      <c r="D4" s="126">
        <v>0</v>
      </c>
      <c r="E4" s="126">
        <v>0</v>
      </c>
      <c r="F4" s="126">
        <v>0</v>
      </c>
      <c r="G4" s="126">
        <v>8</v>
      </c>
      <c r="H4" s="126">
        <v>0</v>
      </c>
      <c r="I4" s="126">
        <v>0</v>
      </c>
      <c r="J4" s="126">
        <v>7</v>
      </c>
      <c r="K4" s="126">
        <v>7</v>
      </c>
      <c r="L4" s="126">
        <f>SUM(B4:K5)</f>
        <v>27</v>
      </c>
      <c r="M4" s="126"/>
      <c r="N4" s="118">
        <f>L4/MAX($L$4:$L$25)</f>
        <v>0.34177215189873417</v>
      </c>
    </row>
    <row r="5" spans="1:14" ht="15.75" thickBot="1" x14ac:dyDescent="0.3">
      <c r="A5" s="1" t="s">
        <v>13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0"/>
    </row>
    <row r="6" spans="1:14" x14ac:dyDescent="0.25">
      <c r="A6" s="5" t="s">
        <v>75</v>
      </c>
      <c r="B6" s="126">
        <v>10</v>
      </c>
      <c r="C6" s="126">
        <v>7</v>
      </c>
      <c r="D6" s="126">
        <v>0</v>
      </c>
      <c r="E6" s="126">
        <v>0</v>
      </c>
      <c r="F6" s="126">
        <v>14</v>
      </c>
      <c r="G6" s="126">
        <v>3</v>
      </c>
      <c r="H6" s="126">
        <v>0</v>
      </c>
      <c r="I6" s="126">
        <v>1</v>
      </c>
      <c r="J6" s="126">
        <v>0</v>
      </c>
      <c r="K6" s="126">
        <v>5</v>
      </c>
      <c r="L6" s="126">
        <f>SUM(B6:K7)</f>
        <v>40</v>
      </c>
      <c r="M6" s="126"/>
      <c r="N6" s="118">
        <f t="shared" ref="N6:N25" si="0">L6/MAX($L$4:$L$25)</f>
        <v>0.50632911392405067</v>
      </c>
    </row>
    <row r="7" spans="1:14" ht="15.75" thickBot="1" x14ac:dyDescent="0.3">
      <c r="A7" s="5" t="s">
        <v>12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0">
        <f t="shared" si="0"/>
        <v>0</v>
      </c>
    </row>
    <row r="8" spans="1:14" x14ac:dyDescent="0.25">
      <c r="A8" s="1" t="s">
        <v>11</v>
      </c>
      <c r="B8" s="126">
        <v>8</v>
      </c>
      <c r="C8" s="126">
        <v>8</v>
      </c>
      <c r="D8" s="126">
        <v>12</v>
      </c>
      <c r="E8" s="126">
        <v>0</v>
      </c>
      <c r="F8" s="126">
        <v>13</v>
      </c>
      <c r="G8" s="126">
        <v>0</v>
      </c>
      <c r="H8" s="126">
        <v>11</v>
      </c>
      <c r="I8" s="126">
        <v>0</v>
      </c>
      <c r="J8" s="126">
        <v>0</v>
      </c>
      <c r="K8" s="126">
        <v>13</v>
      </c>
      <c r="L8" s="126">
        <f>SUM(B8:K9)</f>
        <v>65</v>
      </c>
      <c r="M8" s="126">
        <v>2</v>
      </c>
      <c r="N8" s="118">
        <f t="shared" si="0"/>
        <v>0.82278481012658233</v>
      </c>
    </row>
    <row r="9" spans="1:14" ht="15.75" thickBot="1" x14ac:dyDescent="0.3">
      <c r="A9" s="1" t="s">
        <v>15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0">
        <f t="shared" si="0"/>
        <v>0</v>
      </c>
    </row>
    <row r="10" spans="1:14" x14ac:dyDescent="0.25">
      <c r="A10" s="5" t="s">
        <v>8</v>
      </c>
      <c r="B10" s="126">
        <v>4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8</v>
      </c>
      <c r="K10" s="126">
        <v>0</v>
      </c>
      <c r="L10" s="126">
        <f>SUM(B10:K11)</f>
        <v>12</v>
      </c>
      <c r="M10" s="126"/>
      <c r="N10" s="118">
        <f t="shared" si="0"/>
        <v>0.15189873417721519</v>
      </c>
    </row>
    <row r="11" spans="1:14" ht="15.75" thickBot="1" x14ac:dyDescent="0.3">
      <c r="A11" s="5" t="s">
        <v>26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0">
        <f t="shared" si="0"/>
        <v>0</v>
      </c>
    </row>
    <row r="12" spans="1:14" x14ac:dyDescent="0.25">
      <c r="A12" s="1" t="s">
        <v>27</v>
      </c>
      <c r="B12" s="126">
        <v>0</v>
      </c>
      <c r="C12" s="126">
        <v>0</v>
      </c>
      <c r="D12" s="126">
        <v>12</v>
      </c>
      <c r="E12" s="126">
        <v>6</v>
      </c>
      <c r="F12" s="126">
        <v>0</v>
      </c>
      <c r="G12" s="126">
        <v>0</v>
      </c>
      <c r="H12" s="126">
        <v>0</v>
      </c>
      <c r="I12" s="126">
        <v>9</v>
      </c>
      <c r="J12" s="126">
        <v>0</v>
      </c>
      <c r="K12" s="126">
        <v>0</v>
      </c>
      <c r="L12" s="126">
        <f>SUM(B12:K13)</f>
        <v>27</v>
      </c>
      <c r="M12" s="126"/>
      <c r="N12" s="118">
        <f t="shared" si="0"/>
        <v>0.34177215189873417</v>
      </c>
    </row>
    <row r="13" spans="1:14" ht="15.75" thickBot="1" x14ac:dyDescent="0.3">
      <c r="A13" s="1" t="s">
        <v>28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0">
        <f t="shared" si="0"/>
        <v>0</v>
      </c>
    </row>
    <row r="14" spans="1:14" x14ac:dyDescent="0.25">
      <c r="A14" s="5" t="s">
        <v>76</v>
      </c>
      <c r="B14" s="126">
        <v>0</v>
      </c>
      <c r="C14" s="126">
        <v>12</v>
      </c>
      <c r="D14" s="126">
        <v>11</v>
      </c>
      <c r="E14" s="126">
        <v>9</v>
      </c>
      <c r="F14" s="126">
        <v>4</v>
      </c>
      <c r="G14" s="126">
        <v>7</v>
      </c>
      <c r="H14" s="126">
        <v>11</v>
      </c>
      <c r="I14" s="126">
        <v>0</v>
      </c>
      <c r="J14" s="126">
        <v>12</v>
      </c>
      <c r="K14" s="126">
        <v>13</v>
      </c>
      <c r="L14" s="126">
        <f>SUM(B14:K15)</f>
        <v>79</v>
      </c>
      <c r="M14" s="126">
        <v>1</v>
      </c>
      <c r="N14" s="118">
        <f t="shared" si="0"/>
        <v>1</v>
      </c>
    </row>
    <row r="15" spans="1:14" ht="15.75" thickBot="1" x14ac:dyDescent="0.3">
      <c r="A15" s="5" t="s">
        <v>9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0">
        <f t="shared" si="0"/>
        <v>0</v>
      </c>
    </row>
    <row r="16" spans="1:14" x14ac:dyDescent="0.25">
      <c r="A16" s="1" t="s">
        <v>10</v>
      </c>
      <c r="B16" s="126">
        <v>0</v>
      </c>
      <c r="C16" s="126">
        <v>0</v>
      </c>
      <c r="D16" s="126">
        <v>0</v>
      </c>
      <c r="E16" s="126">
        <v>10</v>
      </c>
      <c r="F16" s="126">
        <v>0</v>
      </c>
      <c r="G16" s="126">
        <v>11</v>
      </c>
      <c r="H16" s="126">
        <v>0</v>
      </c>
      <c r="I16" s="126">
        <v>12</v>
      </c>
      <c r="J16" s="126">
        <v>14</v>
      </c>
      <c r="K16" s="126">
        <v>11</v>
      </c>
      <c r="L16" s="126">
        <f>SUM(B16:K17)</f>
        <v>58</v>
      </c>
      <c r="M16" s="126"/>
      <c r="N16" s="118">
        <f t="shared" si="0"/>
        <v>0.73417721518987344</v>
      </c>
    </row>
    <row r="17" spans="1:14" ht="15.75" thickBot="1" x14ac:dyDescent="0.3">
      <c r="A17" s="1" t="s">
        <v>16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0">
        <f t="shared" si="0"/>
        <v>0</v>
      </c>
    </row>
    <row r="18" spans="1:14" x14ac:dyDescent="0.25">
      <c r="A18" s="5" t="s">
        <v>18</v>
      </c>
      <c r="B18" s="126">
        <v>4</v>
      </c>
      <c r="C18" s="126">
        <v>0</v>
      </c>
      <c r="D18" s="126">
        <v>12</v>
      </c>
      <c r="E18" s="126">
        <v>10</v>
      </c>
      <c r="F18" s="126">
        <v>11</v>
      </c>
      <c r="G18" s="126">
        <v>8</v>
      </c>
      <c r="H18" s="126">
        <v>11</v>
      </c>
      <c r="I18" s="126">
        <v>0</v>
      </c>
      <c r="J18" s="126">
        <v>9</v>
      </c>
      <c r="K18" s="126">
        <v>0</v>
      </c>
      <c r="L18" s="126">
        <f>SUM(B18:K19)</f>
        <v>65</v>
      </c>
      <c r="M18" s="126">
        <v>2</v>
      </c>
      <c r="N18" s="118">
        <f t="shared" si="0"/>
        <v>0.82278481012658233</v>
      </c>
    </row>
    <row r="19" spans="1:14" ht="15.75" thickBot="1" x14ac:dyDescent="0.3">
      <c r="A19" s="5" t="s">
        <v>14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0">
        <f t="shared" si="0"/>
        <v>0</v>
      </c>
    </row>
    <row r="20" spans="1:14" x14ac:dyDescent="0.25">
      <c r="A20" s="22" t="s">
        <v>98</v>
      </c>
      <c r="B20" s="126">
        <v>7</v>
      </c>
      <c r="C20" s="126">
        <v>0</v>
      </c>
      <c r="D20" s="126">
        <v>0</v>
      </c>
      <c r="E20" s="126">
        <v>14</v>
      </c>
      <c r="F20" s="126">
        <v>9</v>
      </c>
      <c r="G20" s="126">
        <v>13</v>
      </c>
      <c r="H20" s="126">
        <v>9</v>
      </c>
      <c r="I20" s="126">
        <v>0</v>
      </c>
      <c r="J20" s="126">
        <v>0</v>
      </c>
      <c r="K20" s="126">
        <v>14</v>
      </c>
      <c r="L20" s="126">
        <f>SUM(B20:K21)</f>
        <v>66</v>
      </c>
      <c r="M20" s="126" t="s">
        <v>108</v>
      </c>
      <c r="N20" s="118">
        <f t="shared" si="0"/>
        <v>0.83544303797468356</v>
      </c>
    </row>
    <row r="21" spans="1:14" ht="15.75" thickBot="1" x14ac:dyDescent="0.3">
      <c r="A21" s="24" t="s">
        <v>97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0">
        <f t="shared" si="0"/>
        <v>0</v>
      </c>
    </row>
    <row r="22" spans="1:14" x14ac:dyDescent="0.25">
      <c r="A22" s="22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>
        <f>SUM(B22:K23)</f>
        <v>0</v>
      </c>
      <c r="M22" s="126"/>
      <c r="N22" s="118">
        <f t="shared" si="0"/>
        <v>0</v>
      </c>
    </row>
    <row r="23" spans="1:14" ht="15.75" thickBot="1" x14ac:dyDescent="0.3">
      <c r="A23" s="24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0">
        <f t="shared" si="0"/>
        <v>0</v>
      </c>
    </row>
    <row r="24" spans="1:14" x14ac:dyDescent="0.25">
      <c r="A24" s="22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>
        <f>SUM(B24:K25)</f>
        <v>0</v>
      </c>
      <c r="M24" s="126"/>
      <c r="N24" s="118">
        <f t="shared" si="0"/>
        <v>0</v>
      </c>
    </row>
    <row r="25" spans="1:14" ht="15.75" thickBot="1" x14ac:dyDescent="0.3">
      <c r="A25" s="24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0">
        <f t="shared" si="0"/>
        <v>0</v>
      </c>
    </row>
  </sheetData>
  <mergeCells count="144">
    <mergeCell ref="A1:A3"/>
    <mergeCell ref="B4:B5"/>
    <mergeCell ref="C4:C5"/>
    <mergeCell ref="D4:D5"/>
    <mergeCell ref="E4:E5"/>
    <mergeCell ref="F4:F5"/>
    <mergeCell ref="M4:M5"/>
    <mergeCell ref="N4:N5"/>
    <mergeCell ref="B6:B7"/>
    <mergeCell ref="C6:C7"/>
    <mergeCell ref="D6:D7"/>
    <mergeCell ref="E6:E7"/>
    <mergeCell ref="F6:F7"/>
    <mergeCell ref="G6:G7"/>
    <mergeCell ref="H6:H7"/>
    <mergeCell ref="I6:I7"/>
    <mergeCell ref="G4:G5"/>
    <mergeCell ref="H4:H5"/>
    <mergeCell ref="I4:I5"/>
    <mergeCell ref="J4:J5"/>
    <mergeCell ref="K4:K5"/>
    <mergeCell ref="L4:L5"/>
    <mergeCell ref="J6:J7"/>
    <mergeCell ref="K6:K7"/>
    <mergeCell ref="G8:G9"/>
    <mergeCell ref="H8:H9"/>
    <mergeCell ref="I8:I9"/>
    <mergeCell ref="L6:L7"/>
    <mergeCell ref="M6:M7"/>
    <mergeCell ref="N6:N7"/>
    <mergeCell ref="B8:B9"/>
    <mergeCell ref="C8:C9"/>
    <mergeCell ref="D8:D9"/>
    <mergeCell ref="E8:E9"/>
    <mergeCell ref="F8:F9"/>
    <mergeCell ref="M8:M9"/>
    <mergeCell ref="N8:N9"/>
    <mergeCell ref="J8:J9"/>
    <mergeCell ref="K8:K9"/>
    <mergeCell ref="L8:L9"/>
    <mergeCell ref="N10:N11"/>
    <mergeCell ref="B12:B13"/>
    <mergeCell ref="C12:C13"/>
    <mergeCell ref="D12:D13"/>
    <mergeCell ref="E12:E13"/>
    <mergeCell ref="F12:F13"/>
    <mergeCell ref="M12:M13"/>
    <mergeCell ref="N12:N13"/>
    <mergeCell ref="J12:J13"/>
    <mergeCell ref="K12:K13"/>
    <mergeCell ref="L12:L13"/>
    <mergeCell ref="B10:B11"/>
    <mergeCell ref="C10:C11"/>
    <mergeCell ref="D10:D11"/>
    <mergeCell ref="E10:E11"/>
    <mergeCell ref="F10:F11"/>
    <mergeCell ref="G10:G11"/>
    <mergeCell ref="H10:H11"/>
    <mergeCell ref="I10:I11"/>
    <mergeCell ref="H14:H15"/>
    <mergeCell ref="I14:I15"/>
    <mergeCell ref="G12:G13"/>
    <mergeCell ref="H12:H13"/>
    <mergeCell ref="I12:I13"/>
    <mergeCell ref="J10:J11"/>
    <mergeCell ref="K10:K11"/>
    <mergeCell ref="L10:L11"/>
    <mergeCell ref="M10:M11"/>
    <mergeCell ref="G16:G17"/>
    <mergeCell ref="H16:H17"/>
    <mergeCell ref="I16:I17"/>
    <mergeCell ref="J14:J15"/>
    <mergeCell ref="K14:K15"/>
    <mergeCell ref="L14:L15"/>
    <mergeCell ref="M14:M15"/>
    <mergeCell ref="N14:N15"/>
    <mergeCell ref="B16:B17"/>
    <mergeCell ref="C16:C17"/>
    <mergeCell ref="D16:D17"/>
    <mergeCell ref="E16:E17"/>
    <mergeCell ref="F16:F17"/>
    <mergeCell ref="M16:M17"/>
    <mergeCell ref="N16:N17"/>
    <mergeCell ref="J16:J17"/>
    <mergeCell ref="K16:K17"/>
    <mergeCell ref="L16:L17"/>
    <mergeCell ref="B14:B15"/>
    <mergeCell ref="C14:C15"/>
    <mergeCell ref="D14:D15"/>
    <mergeCell ref="E14:E15"/>
    <mergeCell ref="F14:F15"/>
    <mergeCell ref="G14:G15"/>
    <mergeCell ref="J18:J19"/>
    <mergeCell ref="K18:K19"/>
    <mergeCell ref="L18:L19"/>
    <mergeCell ref="M18:M19"/>
    <mergeCell ref="N18:N19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G18:G19"/>
    <mergeCell ref="H18:H19"/>
    <mergeCell ref="I18:I19"/>
    <mergeCell ref="B24:B25"/>
    <mergeCell ref="C24:C25"/>
    <mergeCell ref="D24:D25"/>
    <mergeCell ref="E24:E25"/>
    <mergeCell ref="F24:F25"/>
    <mergeCell ref="M20:M21"/>
    <mergeCell ref="N20:N21"/>
    <mergeCell ref="B22:B23"/>
    <mergeCell ref="C22:C23"/>
    <mergeCell ref="D22:D23"/>
    <mergeCell ref="E22:E23"/>
    <mergeCell ref="F22:F23"/>
    <mergeCell ref="G22:G23"/>
    <mergeCell ref="H22:H23"/>
    <mergeCell ref="I22:I23"/>
    <mergeCell ref="G20:G21"/>
    <mergeCell ref="H20:H21"/>
    <mergeCell ref="I20:I21"/>
    <mergeCell ref="J20:J21"/>
    <mergeCell ref="K20:K21"/>
    <mergeCell ref="L20:L21"/>
    <mergeCell ref="M24:M25"/>
    <mergeCell ref="N24:N25"/>
    <mergeCell ref="G24:G25"/>
    <mergeCell ref="N22:N23"/>
    <mergeCell ref="H24:H25"/>
    <mergeCell ref="I24:I25"/>
    <mergeCell ref="J24:J25"/>
    <mergeCell ref="K24:K25"/>
    <mergeCell ref="L24:L25"/>
    <mergeCell ref="J22:J23"/>
    <mergeCell ref="K22:K23"/>
    <mergeCell ref="L22:L23"/>
    <mergeCell ref="M22:M23"/>
  </mergeCells>
  <conditionalFormatting sqref="N1:N4 N26:N1048576 N6 N8 N10 N12 N14 N16 N18 N20 N22 N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5"/>
  <sheetViews>
    <sheetView workbookViewId="0">
      <selection activeCell="P14" sqref="P14"/>
    </sheetView>
  </sheetViews>
  <sheetFormatPr defaultRowHeight="15" x14ac:dyDescent="0.25"/>
  <cols>
    <col min="1" max="1" width="27.7109375" customWidth="1"/>
  </cols>
  <sheetData>
    <row r="1" spans="1:14" x14ac:dyDescent="0.25">
      <c r="A1" s="132" t="s">
        <v>57</v>
      </c>
    </row>
    <row r="2" spans="1:14" x14ac:dyDescent="0.25">
      <c r="A2" s="132"/>
    </row>
    <row r="3" spans="1:14" ht="15.75" thickBot="1" x14ac:dyDescent="0.3">
      <c r="A3" s="132"/>
      <c r="B3" s="56">
        <v>1</v>
      </c>
      <c r="C3" s="57">
        <v>2</v>
      </c>
      <c r="D3" s="57">
        <v>3</v>
      </c>
      <c r="E3" s="57">
        <v>4</v>
      </c>
      <c r="F3" s="57">
        <v>5</v>
      </c>
      <c r="G3" s="57">
        <v>6</v>
      </c>
      <c r="H3" s="57">
        <v>7</v>
      </c>
      <c r="I3" s="57">
        <v>8</v>
      </c>
      <c r="J3" s="57">
        <v>9</v>
      </c>
      <c r="K3" s="57">
        <v>10</v>
      </c>
      <c r="L3" s="55" t="s">
        <v>1</v>
      </c>
      <c r="M3" s="55" t="s">
        <v>6</v>
      </c>
      <c r="N3" s="55" t="s">
        <v>7</v>
      </c>
    </row>
    <row r="4" spans="1:14" x14ac:dyDescent="0.25">
      <c r="A4" s="1" t="s">
        <v>77</v>
      </c>
      <c r="B4" s="126">
        <v>3</v>
      </c>
      <c r="C4" s="126">
        <v>0</v>
      </c>
      <c r="D4" s="126">
        <v>0</v>
      </c>
      <c r="E4" s="126">
        <v>0</v>
      </c>
      <c r="F4" s="126">
        <v>0</v>
      </c>
      <c r="G4" s="126">
        <v>0</v>
      </c>
      <c r="H4" s="126">
        <v>0</v>
      </c>
      <c r="I4" s="126">
        <v>0</v>
      </c>
      <c r="J4" s="126">
        <v>0</v>
      </c>
      <c r="K4" s="126">
        <v>0</v>
      </c>
      <c r="L4" s="126">
        <f>SUM(B4:K4)</f>
        <v>3</v>
      </c>
      <c r="M4" s="126"/>
      <c r="N4" s="118">
        <f>L4/MAX($L$4:$L$25)</f>
        <v>7.1428571428571425E-2</v>
      </c>
    </row>
    <row r="5" spans="1:14" ht="15.75" thickBot="1" x14ac:dyDescent="0.3">
      <c r="A5" s="1" t="s">
        <v>24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>
        <f t="shared" ref="L5:L25" si="0">SUM(B5:K5)</f>
        <v>0</v>
      </c>
      <c r="M5" s="127"/>
      <c r="N5" s="120"/>
    </row>
    <row r="6" spans="1:14" x14ac:dyDescent="0.25">
      <c r="A6" s="5" t="s">
        <v>32</v>
      </c>
      <c r="B6" s="126">
        <v>0</v>
      </c>
      <c r="C6" s="126">
        <v>4</v>
      </c>
      <c r="D6" s="126">
        <v>0</v>
      </c>
      <c r="E6" s="126">
        <v>0</v>
      </c>
      <c r="F6" s="126">
        <v>0</v>
      </c>
      <c r="G6" s="126">
        <v>0</v>
      </c>
      <c r="H6" s="126">
        <v>2</v>
      </c>
      <c r="I6" s="126">
        <v>4</v>
      </c>
      <c r="J6" s="126">
        <v>0</v>
      </c>
      <c r="K6" s="126">
        <v>2</v>
      </c>
      <c r="L6" s="126">
        <f t="shared" si="0"/>
        <v>12</v>
      </c>
      <c r="M6" s="126">
        <v>3</v>
      </c>
      <c r="N6" s="118">
        <f>L6/MAX($L$4:$L$25)</f>
        <v>0.2857142857142857</v>
      </c>
    </row>
    <row r="7" spans="1:14" ht="15.75" thickBot="1" x14ac:dyDescent="0.3">
      <c r="A7" s="5" t="s">
        <v>35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>
        <f t="shared" si="0"/>
        <v>0</v>
      </c>
      <c r="M7" s="127"/>
      <c r="N7" s="120"/>
    </row>
    <row r="8" spans="1:14" x14ac:dyDescent="0.25">
      <c r="A8" s="1" t="s">
        <v>72</v>
      </c>
      <c r="B8" s="126">
        <v>4</v>
      </c>
      <c r="C8" s="126">
        <v>9</v>
      </c>
      <c r="D8" s="126">
        <v>0</v>
      </c>
      <c r="E8" s="126">
        <v>0</v>
      </c>
      <c r="F8" s="126">
        <v>7</v>
      </c>
      <c r="G8" s="126">
        <v>0</v>
      </c>
      <c r="H8" s="126">
        <v>9</v>
      </c>
      <c r="I8" s="126">
        <v>6</v>
      </c>
      <c r="J8" s="126">
        <v>0</v>
      </c>
      <c r="K8" s="126">
        <v>7</v>
      </c>
      <c r="L8" s="126">
        <f t="shared" si="0"/>
        <v>42</v>
      </c>
      <c r="M8" s="126">
        <v>1</v>
      </c>
      <c r="N8" s="118">
        <f>L8/MAX($L$4:$L$25)</f>
        <v>1</v>
      </c>
    </row>
    <row r="9" spans="1:14" ht="15.75" thickBot="1" x14ac:dyDescent="0.3">
      <c r="A9" s="1" t="s">
        <v>33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>
        <f t="shared" si="0"/>
        <v>0</v>
      </c>
      <c r="M9" s="127"/>
      <c r="N9" s="120"/>
    </row>
    <row r="10" spans="1:14" x14ac:dyDescent="0.25">
      <c r="A10" s="5" t="s">
        <v>36</v>
      </c>
      <c r="B10" s="126">
        <v>3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f t="shared" si="0"/>
        <v>3</v>
      </c>
      <c r="M10" s="126"/>
      <c r="N10" s="118">
        <f>L10/MAX($L$4:$L$25)</f>
        <v>7.1428571428571425E-2</v>
      </c>
    </row>
    <row r="11" spans="1:14" ht="15.75" thickBot="1" x14ac:dyDescent="0.3">
      <c r="A11" s="5" t="s">
        <v>37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>
        <f t="shared" si="0"/>
        <v>0</v>
      </c>
      <c r="M11" s="127"/>
      <c r="N11" s="120"/>
    </row>
    <row r="12" spans="1:14" x14ac:dyDescent="0.25">
      <c r="A12" s="1" t="s">
        <v>78</v>
      </c>
      <c r="B12" s="126">
        <v>5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0</v>
      </c>
      <c r="K12" s="126">
        <v>0</v>
      </c>
      <c r="L12" s="126">
        <f t="shared" si="0"/>
        <v>5</v>
      </c>
      <c r="M12" s="126"/>
      <c r="N12" s="118">
        <f>L12/MAX($L$4:$L$25)</f>
        <v>0.11904761904761904</v>
      </c>
    </row>
    <row r="13" spans="1:14" ht="15.75" thickBot="1" x14ac:dyDescent="0.3">
      <c r="A13" s="1" t="s">
        <v>74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>
        <f t="shared" si="0"/>
        <v>0</v>
      </c>
      <c r="M13" s="127"/>
      <c r="N13" s="120"/>
    </row>
    <row r="14" spans="1:14" x14ac:dyDescent="0.25">
      <c r="A14" s="5" t="s">
        <v>34</v>
      </c>
      <c r="B14" s="126">
        <v>0</v>
      </c>
      <c r="C14" s="126">
        <v>0</v>
      </c>
      <c r="D14" s="126">
        <v>0</v>
      </c>
      <c r="E14" s="126">
        <v>0</v>
      </c>
      <c r="F14" s="126">
        <v>3</v>
      </c>
      <c r="G14" s="126">
        <v>0</v>
      </c>
      <c r="H14" s="126">
        <v>0</v>
      </c>
      <c r="I14" s="126">
        <v>0</v>
      </c>
      <c r="J14" s="126">
        <v>3</v>
      </c>
      <c r="K14" s="126">
        <v>4</v>
      </c>
      <c r="L14" s="126">
        <f t="shared" si="0"/>
        <v>10</v>
      </c>
      <c r="M14" s="126"/>
      <c r="N14" s="118">
        <f>L14/MAX($L$4:$L$25)</f>
        <v>0.23809523809523808</v>
      </c>
    </row>
    <row r="15" spans="1:14" ht="15.75" thickBot="1" x14ac:dyDescent="0.3">
      <c r="A15" s="5" t="s">
        <v>71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>
        <f t="shared" si="0"/>
        <v>0</v>
      </c>
      <c r="M15" s="127"/>
      <c r="N15" s="120"/>
    </row>
    <row r="16" spans="1:14" x14ac:dyDescent="0.25">
      <c r="A16" s="1" t="s">
        <v>73</v>
      </c>
      <c r="B16" s="126">
        <v>0</v>
      </c>
      <c r="C16" s="126">
        <v>0</v>
      </c>
      <c r="D16" s="126">
        <v>0</v>
      </c>
      <c r="E16" s="126">
        <v>6</v>
      </c>
      <c r="F16" s="126">
        <v>0</v>
      </c>
      <c r="G16" s="126">
        <v>7</v>
      </c>
      <c r="H16" s="126">
        <v>0</v>
      </c>
      <c r="I16" s="126">
        <v>0</v>
      </c>
      <c r="J16" s="126">
        <v>0</v>
      </c>
      <c r="K16" s="126">
        <v>8</v>
      </c>
      <c r="L16" s="126">
        <f t="shared" si="0"/>
        <v>21</v>
      </c>
      <c r="M16" s="126">
        <v>2</v>
      </c>
      <c r="N16" s="118">
        <f>L16/MAX($L$4:$L$25)</f>
        <v>0.5</v>
      </c>
    </row>
    <row r="17" spans="1:14" ht="15.75" thickBot="1" x14ac:dyDescent="0.3">
      <c r="A17" s="1" t="s">
        <v>25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>
        <f t="shared" si="0"/>
        <v>0</v>
      </c>
      <c r="M17" s="127"/>
      <c r="N17" s="120"/>
    </row>
    <row r="18" spans="1:14" x14ac:dyDescent="0.25">
      <c r="A18" s="22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>
        <f t="shared" si="0"/>
        <v>0</v>
      </c>
      <c r="M18" s="126"/>
      <c r="N18" s="118">
        <f>L18/MAX($L$4:$L$25)</f>
        <v>0</v>
      </c>
    </row>
    <row r="19" spans="1:14" ht="15.75" thickBot="1" x14ac:dyDescent="0.3">
      <c r="A19" s="24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>
        <f t="shared" si="0"/>
        <v>0</v>
      </c>
      <c r="M19" s="127"/>
      <c r="N19" s="120"/>
    </row>
    <row r="20" spans="1:14" x14ac:dyDescent="0.25">
      <c r="A20" s="22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>
        <f t="shared" si="0"/>
        <v>0</v>
      </c>
      <c r="M20" s="126"/>
      <c r="N20" s="118">
        <f>L20/MAX($L$4:$L$25)</f>
        <v>0</v>
      </c>
    </row>
    <row r="21" spans="1:14" ht="15.75" thickBot="1" x14ac:dyDescent="0.3">
      <c r="A21" s="24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>
        <f t="shared" si="0"/>
        <v>0</v>
      </c>
      <c r="M21" s="127"/>
      <c r="N21" s="120"/>
    </row>
    <row r="22" spans="1:14" x14ac:dyDescent="0.25">
      <c r="A22" s="22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>
        <f t="shared" si="0"/>
        <v>0</v>
      </c>
      <c r="M22" s="126"/>
      <c r="N22" s="118">
        <f>L22/MAX($L$4:$L$25)</f>
        <v>0</v>
      </c>
    </row>
    <row r="23" spans="1:14" ht="15.75" thickBot="1" x14ac:dyDescent="0.3">
      <c r="A23" s="24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>
        <f t="shared" si="0"/>
        <v>0</v>
      </c>
      <c r="M23" s="127"/>
      <c r="N23" s="120"/>
    </row>
    <row r="24" spans="1:14" x14ac:dyDescent="0.25">
      <c r="A24" s="22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>
        <f t="shared" si="0"/>
        <v>0</v>
      </c>
      <c r="M24" s="126"/>
      <c r="N24" s="118">
        <f>L24/MAX($L$4:$L$25)</f>
        <v>0</v>
      </c>
    </row>
    <row r="25" spans="1:14" ht="15.75" thickBot="1" x14ac:dyDescent="0.3">
      <c r="A25" s="24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>
        <f t="shared" si="0"/>
        <v>0</v>
      </c>
      <c r="M25" s="127"/>
      <c r="N25" s="120"/>
    </row>
  </sheetData>
  <mergeCells count="144">
    <mergeCell ref="A1:A3"/>
    <mergeCell ref="B4:B5"/>
    <mergeCell ref="C4:C5"/>
    <mergeCell ref="D4:D5"/>
    <mergeCell ref="E4:E5"/>
    <mergeCell ref="F4:F5"/>
    <mergeCell ref="M4:M5"/>
    <mergeCell ref="N4:N5"/>
    <mergeCell ref="B6:B7"/>
    <mergeCell ref="C6:C7"/>
    <mergeCell ref="D6:D7"/>
    <mergeCell ref="E6:E7"/>
    <mergeCell ref="F6:F7"/>
    <mergeCell ref="G6:G7"/>
    <mergeCell ref="H6:H7"/>
    <mergeCell ref="I6:I7"/>
    <mergeCell ref="G4:G5"/>
    <mergeCell ref="H4:H5"/>
    <mergeCell ref="I4:I5"/>
    <mergeCell ref="J4:J5"/>
    <mergeCell ref="K4:K5"/>
    <mergeCell ref="L4:L5"/>
    <mergeCell ref="J6:J7"/>
    <mergeCell ref="K6:K7"/>
    <mergeCell ref="G8:G9"/>
    <mergeCell ref="H8:H9"/>
    <mergeCell ref="I8:I9"/>
    <mergeCell ref="L6:L7"/>
    <mergeCell ref="M6:M7"/>
    <mergeCell ref="N6:N7"/>
    <mergeCell ref="B8:B9"/>
    <mergeCell ref="C8:C9"/>
    <mergeCell ref="D8:D9"/>
    <mergeCell ref="E8:E9"/>
    <mergeCell ref="F8:F9"/>
    <mergeCell ref="M8:M9"/>
    <mergeCell ref="N8:N9"/>
    <mergeCell ref="J8:J9"/>
    <mergeCell ref="K8:K9"/>
    <mergeCell ref="L8:L9"/>
    <mergeCell ref="N10:N11"/>
    <mergeCell ref="B12:B13"/>
    <mergeCell ref="C12:C13"/>
    <mergeCell ref="D12:D13"/>
    <mergeCell ref="E12:E13"/>
    <mergeCell ref="F12:F13"/>
    <mergeCell ref="M12:M13"/>
    <mergeCell ref="N12:N13"/>
    <mergeCell ref="J12:J13"/>
    <mergeCell ref="K12:K13"/>
    <mergeCell ref="L12:L13"/>
    <mergeCell ref="B10:B11"/>
    <mergeCell ref="C10:C11"/>
    <mergeCell ref="D10:D11"/>
    <mergeCell ref="E10:E11"/>
    <mergeCell ref="F10:F11"/>
    <mergeCell ref="G10:G11"/>
    <mergeCell ref="H10:H11"/>
    <mergeCell ref="I10:I11"/>
    <mergeCell ref="H14:H15"/>
    <mergeCell ref="I14:I15"/>
    <mergeCell ref="G12:G13"/>
    <mergeCell ref="H12:H13"/>
    <mergeCell ref="I12:I13"/>
    <mergeCell ref="J10:J11"/>
    <mergeCell ref="K10:K11"/>
    <mergeCell ref="L10:L11"/>
    <mergeCell ref="M10:M11"/>
    <mergeCell ref="G16:G17"/>
    <mergeCell ref="H16:H17"/>
    <mergeCell ref="I16:I17"/>
    <mergeCell ref="J14:J15"/>
    <mergeCell ref="K14:K15"/>
    <mergeCell ref="L14:L15"/>
    <mergeCell ref="M14:M15"/>
    <mergeCell ref="N14:N15"/>
    <mergeCell ref="B16:B17"/>
    <mergeCell ref="C16:C17"/>
    <mergeCell ref="D16:D17"/>
    <mergeCell ref="E16:E17"/>
    <mergeCell ref="F16:F17"/>
    <mergeCell ref="M16:M17"/>
    <mergeCell ref="N16:N17"/>
    <mergeCell ref="J16:J17"/>
    <mergeCell ref="K16:K17"/>
    <mergeCell ref="L16:L17"/>
    <mergeCell ref="B14:B15"/>
    <mergeCell ref="C14:C15"/>
    <mergeCell ref="D14:D15"/>
    <mergeCell ref="E14:E15"/>
    <mergeCell ref="F14:F15"/>
    <mergeCell ref="G14:G15"/>
    <mergeCell ref="J18:J19"/>
    <mergeCell ref="K18:K19"/>
    <mergeCell ref="L18:L19"/>
    <mergeCell ref="M18:M19"/>
    <mergeCell ref="N18:N19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G18:G19"/>
    <mergeCell ref="H18:H19"/>
    <mergeCell ref="I18:I19"/>
    <mergeCell ref="B24:B25"/>
    <mergeCell ref="C24:C25"/>
    <mergeCell ref="D24:D25"/>
    <mergeCell ref="E24:E25"/>
    <mergeCell ref="F24:F25"/>
    <mergeCell ref="M20:M21"/>
    <mergeCell ref="N20:N21"/>
    <mergeCell ref="B22:B23"/>
    <mergeCell ref="C22:C23"/>
    <mergeCell ref="D22:D23"/>
    <mergeCell ref="E22:E23"/>
    <mergeCell ref="F22:F23"/>
    <mergeCell ref="G22:G23"/>
    <mergeCell ref="H22:H23"/>
    <mergeCell ref="I22:I23"/>
    <mergeCell ref="G20:G21"/>
    <mergeCell ref="H20:H21"/>
    <mergeCell ref="I20:I21"/>
    <mergeCell ref="J20:J21"/>
    <mergeCell ref="K20:K21"/>
    <mergeCell ref="L20:L21"/>
    <mergeCell ref="M24:M25"/>
    <mergeCell ref="N24:N25"/>
    <mergeCell ref="G24:G25"/>
    <mergeCell ref="N22:N23"/>
    <mergeCell ref="H24:H25"/>
    <mergeCell ref="I24:I25"/>
    <mergeCell ref="J24:J25"/>
    <mergeCell ref="K24:K25"/>
    <mergeCell ref="L24:L25"/>
    <mergeCell ref="J22:J23"/>
    <mergeCell ref="K22:K23"/>
    <mergeCell ref="L22:L23"/>
    <mergeCell ref="M22:M23"/>
  </mergeCells>
  <conditionalFormatting sqref="N1:N4 N6 N8 N10 N12 N14 N16 N18 N20 N22 N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4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38"/>
  <sheetViews>
    <sheetView zoomScale="95" zoomScaleNormal="95" zoomScaleSheetLayoutView="100" workbookViewId="0">
      <selection activeCell="M24" sqref="M24"/>
    </sheetView>
  </sheetViews>
  <sheetFormatPr defaultRowHeight="15" x14ac:dyDescent="0.25"/>
  <cols>
    <col min="1" max="1" width="26.42578125" customWidth="1"/>
    <col min="2" max="2" width="10.28515625" customWidth="1"/>
    <col min="3" max="3" width="8.85546875" style="62" customWidth="1"/>
    <col min="4" max="12" width="9.140625" style="62"/>
    <col min="13" max="13" width="21" customWidth="1"/>
    <col min="16" max="16" width="11.42578125" customWidth="1"/>
  </cols>
  <sheetData>
    <row r="1" spans="1:21" ht="18.75" x14ac:dyDescent="0.25">
      <c r="A1" s="146" t="s">
        <v>58</v>
      </c>
      <c r="B1" s="146"/>
      <c r="C1" s="146"/>
      <c r="D1" s="147"/>
      <c r="M1" s="146" t="s">
        <v>100</v>
      </c>
      <c r="N1" s="146"/>
      <c r="O1" s="146"/>
      <c r="P1" s="147"/>
      <c r="Q1" s="62"/>
      <c r="R1" s="62"/>
    </row>
    <row r="2" spans="1:21" x14ac:dyDescent="0.25">
      <c r="B2" s="4" t="s">
        <v>59</v>
      </c>
      <c r="C2" s="148" t="s">
        <v>60</v>
      </c>
      <c r="D2" s="148"/>
      <c r="E2" s="148" t="s">
        <v>61</v>
      </c>
      <c r="F2" s="148"/>
      <c r="G2" s="148" t="s">
        <v>62</v>
      </c>
      <c r="H2" s="148"/>
      <c r="I2" s="148" t="s">
        <v>63</v>
      </c>
      <c r="J2" s="148"/>
      <c r="N2" s="4" t="s">
        <v>59</v>
      </c>
      <c r="O2" s="148" t="s">
        <v>60</v>
      </c>
      <c r="P2" s="148"/>
      <c r="Q2" s="148" t="s">
        <v>61</v>
      </c>
      <c r="R2" s="148"/>
      <c r="S2" s="1" t="s">
        <v>63</v>
      </c>
    </row>
    <row r="3" spans="1:21" ht="20.100000000000001" customHeight="1" x14ac:dyDescent="0.25">
      <c r="A3" s="1" t="s">
        <v>24</v>
      </c>
      <c r="B3" s="1"/>
      <c r="C3" s="150">
        <v>9.1300000000000008</v>
      </c>
      <c r="D3" s="150"/>
      <c r="E3" s="150">
        <v>11.13</v>
      </c>
      <c r="F3" s="150"/>
      <c r="G3" s="150" t="s">
        <v>2</v>
      </c>
      <c r="H3" s="150"/>
      <c r="I3" s="138">
        <v>2</v>
      </c>
      <c r="J3" s="138"/>
      <c r="M3" s="1" t="s">
        <v>37</v>
      </c>
      <c r="N3" s="1" t="s">
        <v>2</v>
      </c>
      <c r="O3" s="150"/>
      <c r="P3" s="150"/>
      <c r="Q3" s="150"/>
      <c r="R3" s="150"/>
      <c r="S3" s="1"/>
    </row>
    <row r="4" spans="1:21" ht="20.100000000000001" customHeight="1" x14ac:dyDescent="0.25">
      <c r="A4" s="1" t="s">
        <v>28</v>
      </c>
      <c r="B4" s="1"/>
      <c r="C4" s="150">
        <v>7.1</v>
      </c>
      <c r="D4" s="150"/>
      <c r="E4" s="150" t="s">
        <v>2</v>
      </c>
      <c r="F4" s="150"/>
      <c r="G4" s="150"/>
      <c r="H4" s="150"/>
      <c r="I4" s="138"/>
      <c r="J4" s="138"/>
      <c r="M4" s="1" t="s">
        <v>35</v>
      </c>
      <c r="N4" s="1"/>
      <c r="O4" s="150">
        <v>7.23</v>
      </c>
      <c r="P4" s="150"/>
      <c r="Q4" s="150" t="s">
        <v>2</v>
      </c>
      <c r="R4" s="150"/>
      <c r="S4" s="1">
        <v>3</v>
      </c>
    </row>
    <row r="5" spans="1:21" ht="20.100000000000001" customHeight="1" x14ac:dyDescent="0.25">
      <c r="A5" s="1" t="s">
        <v>25</v>
      </c>
      <c r="B5" s="1"/>
      <c r="C5" s="150">
        <v>9.0500000000000007</v>
      </c>
      <c r="D5" s="150"/>
      <c r="E5" s="150" t="s">
        <v>2</v>
      </c>
      <c r="F5" s="150"/>
      <c r="G5" s="150"/>
      <c r="H5" s="150"/>
      <c r="I5" s="138"/>
      <c r="J5" s="138"/>
      <c r="M5" s="1" t="s">
        <v>78</v>
      </c>
      <c r="N5" s="1"/>
      <c r="O5" s="150">
        <v>8.89</v>
      </c>
      <c r="P5" s="150"/>
      <c r="Q5" s="150" t="s">
        <v>2</v>
      </c>
      <c r="R5" s="150"/>
      <c r="S5" s="1">
        <v>1</v>
      </c>
    </row>
    <row r="6" spans="1:21" ht="20.100000000000001" customHeight="1" x14ac:dyDescent="0.25">
      <c r="A6" s="1" t="s">
        <v>27</v>
      </c>
      <c r="B6" s="1"/>
      <c r="C6" s="150">
        <v>9.1</v>
      </c>
      <c r="D6" s="150"/>
      <c r="E6" s="150">
        <v>11.2</v>
      </c>
      <c r="F6" s="150"/>
      <c r="G6" s="150" t="s">
        <v>2</v>
      </c>
      <c r="H6" s="150"/>
      <c r="I6" s="138">
        <v>1</v>
      </c>
      <c r="J6" s="138"/>
      <c r="M6" s="1" t="s">
        <v>36</v>
      </c>
      <c r="N6" s="1" t="s">
        <v>2</v>
      </c>
      <c r="O6" s="150"/>
      <c r="P6" s="150"/>
      <c r="Q6" s="150"/>
      <c r="R6" s="150"/>
      <c r="S6" s="1"/>
    </row>
    <row r="7" spans="1:21" ht="20.100000000000001" customHeight="1" x14ac:dyDescent="0.25">
      <c r="A7" s="1" t="s">
        <v>33</v>
      </c>
      <c r="B7" s="1"/>
      <c r="C7" s="150">
        <v>9.0299999999999994</v>
      </c>
      <c r="D7" s="150"/>
      <c r="E7" s="150">
        <v>11.05</v>
      </c>
      <c r="F7" s="150"/>
      <c r="G7" s="150" t="s">
        <v>2</v>
      </c>
      <c r="H7" s="150"/>
      <c r="I7" s="138">
        <v>3</v>
      </c>
      <c r="J7" s="138"/>
      <c r="M7" s="1" t="s">
        <v>34</v>
      </c>
      <c r="N7" s="1"/>
      <c r="O7" s="150">
        <v>7.03</v>
      </c>
      <c r="P7" s="150"/>
      <c r="Q7" s="150" t="s">
        <v>2</v>
      </c>
      <c r="R7" s="150"/>
      <c r="S7" s="1"/>
    </row>
    <row r="8" spans="1:21" ht="20.100000000000001" customHeight="1" x14ac:dyDescent="0.25">
      <c r="A8" s="1" t="s">
        <v>26</v>
      </c>
      <c r="B8" s="1"/>
      <c r="C8" s="150">
        <v>7.65</v>
      </c>
      <c r="D8" s="150"/>
      <c r="E8" s="150" t="s">
        <v>2</v>
      </c>
      <c r="F8" s="150"/>
      <c r="G8" s="150"/>
      <c r="H8" s="150"/>
      <c r="I8" s="138"/>
      <c r="J8" s="138"/>
      <c r="M8" s="1" t="s">
        <v>71</v>
      </c>
      <c r="N8" s="1"/>
      <c r="O8" s="150">
        <v>7.25</v>
      </c>
      <c r="P8" s="150"/>
      <c r="Q8" s="150" t="s">
        <v>2</v>
      </c>
      <c r="R8" s="150"/>
      <c r="S8" s="1">
        <v>2</v>
      </c>
    </row>
    <row r="9" spans="1:21" ht="20.100000000000001" customHeight="1" x14ac:dyDescent="0.25">
      <c r="B9" s="1"/>
      <c r="C9" s="150"/>
      <c r="D9" s="150"/>
      <c r="E9" s="150"/>
      <c r="F9" s="150"/>
      <c r="G9" s="150"/>
      <c r="H9" s="150"/>
      <c r="I9" s="138"/>
      <c r="J9" s="138"/>
      <c r="M9" s="1"/>
      <c r="N9" s="2"/>
      <c r="O9" s="150"/>
      <c r="P9" s="150"/>
      <c r="Q9" s="150"/>
      <c r="R9" s="150"/>
      <c r="S9" s="1"/>
    </row>
    <row r="10" spans="1:21" ht="20.100000000000001" customHeight="1" x14ac:dyDescent="0.25">
      <c r="B10" s="1"/>
      <c r="C10" s="150"/>
      <c r="D10" s="150"/>
      <c r="E10" s="150"/>
      <c r="F10" s="150"/>
      <c r="G10" s="150"/>
      <c r="H10" s="150"/>
      <c r="I10" s="138"/>
      <c r="J10" s="138"/>
      <c r="L10" s="146" t="s">
        <v>101</v>
      </c>
      <c r="M10" s="146"/>
      <c r="N10" s="146"/>
      <c r="O10" s="147"/>
      <c r="P10" s="63"/>
      <c r="Q10" s="62"/>
      <c r="R10" s="62"/>
      <c r="S10" s="62"/>
      <c r="T10" s="62"/>
    </row>
    <row r="11" spans="1:21" ht="20.100000000000001" customHeight="1" x14ac:dyDescent="0.25">
      <c r="B11" s="4"/>
      <c r="C11" s="150"/>
      <c r="D11" s="150"/>
      <c r="E11" s="150"/>
      <c r="F11" s="150"/>
      <c r="G11" s="150"/>
      <c r="H11" s="150"/>
      <c r="I11" s="138"/>
      <c r="J11" s="138"/>
      <c r="N11" s="40" t="s">
        <v>59</v>
      </c>
      <c r="O11" s="139" t="s">
        <v>60</v>
      </c>
      <c r="P11" s="121"/>
      <c r="Q11" s="139" t="s">
        <v>61</v>
      </c>
      <c r="R11" s="121"/>
      <c r="S11" s="139" t="s">
        <v>62</v>
      </c>
      <c r="T11" s="121"/>
      <c r="U11" s="1" t="s">
        <v>63</v>
      </c>
    </row>
    <row r="12" spans="1:21" ht="20.100000000000001" customHeight="1" x14ac:dyDescent="0.25">
      <c r="B12" s="1"/>
      <c r="C12" s="143"/>
      <c r="D12" s="149"/>
      <c r="E12" s="143"/>
      <c r="F12" s="149"/>
      <c r="G12" s="143"/>
      <c r="H12" s="149"/>
      <c r="I12" s="143"/>
      <c r="J12" s="149"/>
      <c r="K12" s="64"/>
      <c r="M12" s="1" t="s">
        <v>37</v>
      </c>
      <c r="N12" s="1"/>
      <c r="O12" s="145">
        <v>9</v>
      </c>
      <c r="P12" s="145"/>
      <c r="Q12" s="145" t="s">
        <v>2</v>
      </c>
      <c r="R12" s="145"/>
      <c r="S12" s="138"/>
      <c r="T12" s="138"/>
      <c r="U12" s="1">
        <v>3</v>
      </c>
    </row>
    <row r="13" spans="1:21" ht="20.100000000000001" customHeight="1" x14ac:dyDescent="0.25">
      <c r="B13" s="1"/>
      <c r="C13" s="143"/>
      <c r="D13" s="149"/>
      <c r="E13" s="143"/>
      <c r="F13" s="149"/>
      <c r="G13" s="143"/>
      <c r="H13" s="149"/>
      <c r="I13" s="143"/>
      <c r="J13" s="149"/>
      <c r="K13" s="64"/>
      <c r="M13" s="1" t="s">
        <v>35</v>
      </c>
      <c r="N13" s="1"/>
      <c r="O13" s="138">
        <v>8.06</v>
      </c>
      <c r="P13" s="138"/>
      <c r="Q13" s="145">
        <v>11.02</v>
      </c>
      <c r="R13" s="145"/>
      <c r="S13" s="138" t="s">
        <v>2</v>
      </c>
      <c r="T13" s="138"/>
      <c r="U13" s="1">
        <v>2</v>
      </c>
    </row>
    <row r="14" spans="1:21" ht="20.100000000000001" customHeight="1" x14ac:dyDescent="0.25">
      <c r="B14" s="1"/>
      <c r="C14" s="143"/>
      <c r="D14" s="149"/>
      <c r="E14" s="143"/>
      <c r="F14" s="149"/>
      <c r="G14" s="143"/>
      <c r="H14" s="149"/>
      <c r="I14" s="143"/>
      <c r="J14" s="149"/>
      <c r="K14" s="64"/>
      <c r="M14" s="1" t="s">
        <v>78</v>
      </c>
      <c r="N14" s="1"/>
      <c r="O14" s="138">
        <v>7.05</v>
      </c>
      <c r="P14" s="138"/>
      <c r="Q14" s="145" t="s">
        <v>2</v>
      </c>
      <c r="R14" s="145"/>
      <c r="S14" s="138"/>
      <c r="T14" s="138"/>
      <c r="U14" s="1"/>
    </row>
    <row r="15" spans="1:21" ht="20.100000000000001" customHeight="1" x14ac:dyDescent="0.25">
      <c r="B15" s="1"/>
      <c r="C15" s="143"/>
      <c r="D15" s="149"/>
      <c r="E15" s="143"/>
      <c r="F15" s="149"/>
      <c r="G15" s="143"/>
      <c r="H15" s="149"/>
      <c r="I15" s="143"/>
      <c r="J15" s="149"/>
      <c r="K15" s="64"/>
      <c r="M15" s="1" t="s">
        <v>36</v>
      </c>
      <c r="N15" s="1" t="s">
        <v>2</v>
      </c>
      <c r="O15" s="138"/>
      <c r="P15" s="138"/>
      <c r="Q15" s="145"/>
      <c r="R15" s="145"/>
      <c r="S15" s="138"/>
      <c r="T15" s="138"/>
      <c r="U15" s="1"/>
    </row>
    <row r="16" spans="1:21" ht="20.100000000000001" customHeight="1" x14ac:dyDescent="0.25">
      <c r="B16" s="1"/>
      <c r="C16" s="143"/>
      <c r="D16" s="149"/>
      <c r="E16" s="143"/>
      <c r="F16" s="149"/>
      <c r="G16" s="143"/>
      <c r="H16" s="149"/>
      <c r="I16" s="143"/>
      <c r="J16" s="149"/>
      <c r="K16" s="64"/>
      <c r="M16" s="1" t="s">
        <v>34</v>
      </c>
      <c r="N16" s="4"/>
      <c r="O16" s="138">
        <v>9.9499999999999993</v>
      </c>
      <c r="P16" s="138"/>
      <c r="Q16" s="145">
        <v>12.8</v>
      </c>
      <c r="R16" s="145"/>
      <c r="S16" s="138" t="s">
        <v>2</v>
      </c>
      <c r="T16" s="138"/>
      <c r="U16" s="1">
        <v>1</v>
      </c>
    </row>
    <row r="17" spans="1:21" ht="20.100000000000001" customHeight="1" x14ac:dyDescent="0.25">
      <c r="B17" s="1"/>
      <c r="C17" s="143"/>
      <c r="D17" s="149"/>
      <c r="E17" s="143"/>
      <c r="F17" s="149"/>
      <c r="G17" s="143"/>
      <c r="H17" s="149"/>
      <c r="I17" s="143"/>
      <c r="J17" s="149"/>
      <c r="K17" s="64"/>
      <c r="M17" s="1" t="s">
        <v>71</v>
      </c>
      <c r="N17" s="4"/>
      <c r="O17" s="138">
        <v>7.1</v>
      </c>
      <c r="P17" s="138"/>
      <c r="Q17" s="145" t="s">
        <v>2</v>
      </c>
      <c r="R17" s="145"/>
      <c r="S17" s="138"/>
      <c r="T17" s="138"/>
      <c r="U17" s="1"/>
    </row>
    <row r="18" spans="1:21" ht="20.100000000000001" customHeight="1" x14ac:dyDescent="0.25">
      <c r="A18" s="1"/>
      <c r="B18" s="1"/>
      <c r="C18" s="143"/>
      <c r="D18" s="149"/>
      <c r="E18" s="143"/>
      <c r="F18" s="149"/>
      <c r="G18" s="143"/>
      <c r="H18" s="149"/>
      <c r="I18" s="143"/>
      <c r="J18" s="149"/>
      <c r="K18" s="64"/>
      <c r="M18" s="1"/>
      <c r="N18" s="32"/>
      <c r="O18" s="138"/>
      <c r="P18" s="138"/>
      <c r="Q18" s="145"/>
      <c r="R18" s="145"/>
      <c r="S18" s="138"/>
      <c r="T18" s="138"/>
      <c r="U18" s="1"/>
    </row>
    <row r="19" spans="1:21" x14ac:dyDescent="0.25">
      <c r="L19"/>
      <c r="M19" s="1"/>
      <c r="N19" s="1"/>
      <c r="O19" s="138"/>
      <c r="P19" s="138"/>
      <c r="Q19" s="145"/>
      <c r="R19" s="145"/>
      <c r="S19" s="138"/>
      <c r="T19" s="138"/>
      <c r="U19" s="1"/>
    </row>
    <row r="20" spans="1:21" x14ac:dyDescent="0.25">
      <c r="L20"/>
      <c r="M20" s="1"/>
      <c r="N20" s="1"/>
      <c r="O20" s="138"/>
      <c r="P20" s="138"/>
      <c r="Q20" s="145"/>
      <c r="R20" s="145"/>
      <c r="S20" s="138"/>
      <c r="T20" s="138"/>
      <c r="U20" s="1"/>
    </row>
    <row r="21" spans="1:21" ht="18.75" x14ac:dyDescent="0.25">
      <c r="A21" s="146" t="s">
        <v>64</v>
      </c>
      <c r="B21" s="146"/>
      <c r="C21" s="146"/>
      <c r="D21" s="147"/>
      <c r="L21"/>
      <c r="M21" s="1"/>
      <c r="N21" s="1"/>
      <c r="O21" s="138"/>
      <c r="P21" s="138"/>
      <c r="Q21" s="145"/>
      <c r="R21" s="145"/>
      <c r="S21" s="138"/>
      <c r="T21" s="138"/>
      <c r="U21" s="1"/>
    </row>
    <row r="22" spans="1:21" x14ac:dyDescent="0.25">
      <c r="B22" s="4" t="s">
        <v>59</v>
      </c>
      <c r="C22" s="148" t="s">
        <v>60</v>
      </c>
      <c r="D22" s="148"/>
      <c r="E22" s="148" t="s">
        <v>61</v>
      </c>
      <c r="F22" s="148"/>
      <c r="G22" s="148" t="s">
        <v>62</v>
      </c>
      <c r="H22" s="148"/>
      <c r="I22" s="148" t="s">
        <v>6</v>
      </c>
      <c r="J22" s="148"/>
      <c r="K22"/>
      <c r="L22"/>
    </row>
    <row r="23" spans="1:21" ht="20.100000000000001" customHeight="1" x14ac:dyDescent="0.25">
      <c r="A23" s="1" t="s">
        <v>24</v>
      </c>
      <c r="B23" s="1"/>
      <c r="C23" s="143">
        <v>9.8699999999999992</v>
      </c>
      <c r="D23" s="144"/>
      <c r="E23" s="145">
        <v>12.63</v>
      </c>
      <c r="F23" s="145"/>
      <c r="G23" s="138" t="s">
        <v>2</v>
      </c>
      <c r="H23" s="138"/>
      <c r="I23" s="140">
        <v>2</v>
      </c>
      <c r="J23" s="142"/>
      <c r="K23"/>
      <c r="L23"/>
    </row>
    <row r="24" spans="1:21" ht="20.100000000000001" customHeight="1" x14ac:dyDescent="0.25">
      <c r="A24" s="1" t="s">
        <v>28</v>
      </c>
      <c r="B24" s="1"/>
      <c r="C24" s="140">
        <v>7.6</v>
      </c>
      <c r="D24" s="141"/>
      <c r="E24" s="138" t="s">
        <v>2</v>
      </c>
      <c r="F24" s="138"/>
      <c r="G24" s="138"/>
      <c r="H24" s="138"/>
      <c r="I24" s="140"/>
      <c r="J24" s="142"/>
      <c r="K24"/>
      <c r="L24"/>
    </row>
    <row r="25" spans="1:21" ht="20.100000000000001" customHeight="1" x14ac:dyDescent="0.25">
      <c r="A25" s="1" t="s">
        <v>25</v>
      </c>
      <c r="B25" s="1"/>
      <c r="C25" s="140">
        <v>9.8800000000000008</v>
      </c>
      <c r="D25" s="141"/>
      <c r="E25" s="138">
        <v>10.06</v>
      </c>
      <c r="F25" s="138"/>
      <c r="G25" s="138" t="s">
        <v>2</v>
      </c>
      <c r="H25" s="138"/>
      <c r="I25" s="140"/>
      <c r="J25" s="142"/>
      <c r="K25"/>
      <c r="L25"/>
    </row>
    <row r="26" spans="1:21" ht="20.100000000000001" customHeight="1" x14ac:dyDescent="0.25">
      <c r="A26" s="1" t="s">
        <v>27</v>
      </c>
      <c r="B26" s="1"/>
      <c r="C26" s="140">
        <v>8.0500000000000007</v>
      </c>
      <c r="D26" s="141"/>
      <c r="E26" s="138">
        <v>11.3</v>
      </c>
      <c r="F26" s="138"/>
      <c r="G26" s="138">
        <v>14</v>
      </c>
      <c r="H26" s="138"/>
      <c r="I26" s="140">
        <v>1</v>
      </c>
      <c r="J26" s="142"/>
      <c r="K26"/>
      <c r="L26"/>
    </row>
    <row r="27" spans="1:21" ht="20.100000000000001" customHeight="1" x14ac:dyDescent="0.25">
      <c r="A27" s="1" t="s">
        <v>33</v>
      </c>
      <c r="B27" s="4"/>
      <c r="C27" s="140">
        <v>9.07</v>
      </c>
      <c r="D27" s="141"/>
      <c r="E27" s="138">
        <v>12.02</v>
      </c>
      <c r="F27" s="138"/>
      <c r="G27" s="138" t="s">
        <v>2</v>
      </c>
      <c r="H27" s="138"/>
      <c r="I27" s="140">
        <v>3</v>
      </c>
      <c r="J27" s="142"/>
      <c r="K27"/>
      <c r="L27"/>
    </row>
    <row r="28" spans="1:21" ht="20.100000000000001" customHeight="1" x14ac:dyDescent="0.25">
      <c r="A28" s="1" t="s">
        <v>26</v>
      </c>
      <c r="B28" s="4"/>
      <c r="C28" s="140">
        <v>7.32</v>
      </c>
      <c r="D28" s="141"/>
      <c r="E28" s="138">
        <v>11.17</v>
      </c>
      <c r="F28" s="138"/>
      <c r="G28" s="138" t="s">
        <v>2</v>
      </c>
      <c r="H28" s="138"/>
      <c r="I28" s="140"/>
      <c r="J28" s="142"/>
      <c r="K28"/>
      <c r="L28"/>
    </row>
    <row r="29" spans="1:21" ht="20.100000000000001" customHeight="1" x14ac:dyDescent="0.25">
      <c r="B29" s="4"/>
      <c r="C29" s="140"/>
      <c r="D29" s="141"/>
      <c r="E29" s="138"/>
      <c r="F29" s="138"/>
      <c r="G29" s="138"/>
      <c r="H29" s="138"/>
      <c r="I29" s="140"/>
      <c r="J29" s="142"/>
      <c r="K29"/>
      <c r="L29"/>
    </row>
    <row r="30" spans="1:21" ht="20.100000000000001" customHeight="1" x14ac:dyDescent="0.25">
      <c r="B30" s="4"/>
      <c r="C30" s="140"/>
      <c r="D30" s="141"/>
      <c r="E30" s="138"/>
      <c r="F30" s="138"/>
      <c r="G30" s="138"/>
      <c r="H30" s="138"/>
      <c r="I30" s="140"/>
      <c r="J30" s="142"/>
      <c r="K30"/>
      <c r="L30"/>
    </row>
    <row r="31" spans="1:21" ht="20.100000000000001" customHeight="1" x14ac:dyDescent="0.25">
      <c r="B31" s="1"/>
      <c r="C31" s="140"/>
      <c r="D31" s="141"/>
      <c r="E31" s="138"/>
      <c r="F31" s="138"/>
      <c r="G31" s="138"/>
      <c r="H31" s="138"/>
      <c r="I31" s="140"/>
      <c r="J31" s="142"/>
      <c r="K31"/>
      <c r="L31"/>
    </row>
    <row r="32" spans="1:21" ht="20.100000000000001" customHeight="1" x14ac:dyDescent="0.25">
      <c r="B32" s="1"/>
      <c r="C32" s="140"/>
      <c r="D32" s="141"/>
      <c r="E32" s="138"/>
      <c r="F32" s="138"/>
      <c r="G32" s="138"/>
      <c r="H32" s="138"/>
      <c r="I32" s="140"/>
      <c r="J32" s="142"/>
      <c r="K32"/>
      <c r="L32"/>
    </row>
    <row r="33" spans="1:12" ht="20.100000000000001" customHeight="1" x14ac:dyDescent="0.25">
      <c r="B33" s="1"/>
      <c r="C33" s="140"/>
      <c r="D33" s="141"/>
      <c r="E33" s="138"/>
      <c r="F33" s="138"/>
      <c r="G33" s="138"/>
      <c r="H33" s="138"/>
      <c r="I33" s="140"/>
      <c r="J33" s="142"/>
      <c r="K33"/>
      <c r="L33"/>
    </row>
    <row r="34" spans="1:12" ht="20.100000000000001" customHeight="1" x14ac:dyDescent="0.25">
      <c r="B34" s="1"/>
      <c r="C34" s="140"/>
      <c r="D34" s="141"/>
      <c r="E34" s="138"/>
      <c r="F34" s="138"/>
      <c r="G34" s="138"/>
      <c r="H34" s="138"/>
      <c r="I34" s="140"/>
      <c r="J34" s="142"/>
      <c r="K34"/>
    </row>
    <row r="35" spans="1:12" ht="20.100000000000001" customHeight="1" x14ac:dyDescent="0.25">
      <c r="B35" s="1"/>
      <c r="C35" s="140"/>
      <c r="D35" s="141"/>
      <c r="E35" s="138"/>
      <c r="F35" s="138"/>
      <c r="G35" s="138"/>
      <c r="H35" s="138"/>
      <c r="I35" s="140"/>
      <c r="J35" s="142"/>
      <c r="K35"/>
    </row>
    <row r="36" spans="1:12" ht="20.100000000000001" customHeight="1" x14ac:dyDescent="0.25">
      <c r="B36" s="1"/>
      <c r="C36" s="140"/>
      <c r="D36" s="141"/>
      <c r="E36" s="138"/>
      <c r="F36" s="138"/>
      <c r="G36" s="138"/>
      <c r="H36" s="138"/>
      <c r="I36" s="140"/>
      <c r="J36" s="142"/>
      <c r="K36"/>
    </row>
    <row r="37" spans="1:12" ht="20.100000000000001" customHeight="1" x14ac:dyDescent="0.25">
      <c r="B37" s="1"/>
      <c r="C37" s="140"/>
      <c r="D37" s="141"/>
      <c r="E37" s="138"/>
      <c r="F37" s="138"/>
      <c r="G37" s="138"/>
      <c r="H37" s="138"/>
      <c r="I37" s="140"/>
      <c r="J37" s="142"/>
      <c r="K37"/>
    </row>
    <row r="38" spans="1:12" ht="20.100000000000001" customHeight="1" x14ac:dyDescent="0.25">
      <c r="A38" s="1"/>
      <c r="B38" s="1"/>
      <c r="C38" s="140"/>
      <c r="D38" s="142"/>
      <c r="E38" s="140"/>
      <c r="F38" s="142"/>
      <c r="G38" s="140"/>
      <c r="H38" s="142"/>
      <c r="I38" s="140"/>
      <c r="J38" s="142"/>
      <c r="K38"/>
    </row>
  </sheetData>
  <mergeCells count="189">
    <mergeCell ref="A1:D1"/>
    <mergeCell ref="M1:P1"/>
    <mergeCell ref="C2:D2"/>
    <mergeCell ref="E2:F2"/>
    <mergeCell ref="G2:H2"/>
    <mergeCell ref="I2:J2"/>
    <mergeCell ref="O2:P2"/>
    <mergeCell ref="C4:D4"/>
    <mergeCell ref="E4:F4"/>
    <mergeCell ref="G4:H4"/>
    <mergeCell ref="I4:J4"/>
    <mergeCell ref="O4:P4"/>
    <mergeCell ref="Q4:R4"/>
    <mergeCell ref="Q2:R2"/>
    <mergeCell ref="C3:D3"/>
    <mergeCell ref="E3:F3"/>
    <mergeCell ref="G3:H3"/>
    <mergeCell ref="I3:J3"/>
    <mergeCell ref="O3:P3"/>
    <mergeCell ref="Q3:R3"/>
    <mergeCell ref="C6:D6"/>
    <mergeCell ref="E6:F6"/>
    <mergeCell ref="G6:H6"/>
    <mergeCell ref="I6:J6"/>
    <mergeCell ref="O6:P6"/>
    <mergeCell ref="Q6:R6"/>
    <mergeCell ref="C5:D5"/>
    <mergeCell ref="E5:F5"/>
    <mergeCell ref="G5:H5"/>
    <mergeCell ref="I5:J5"/>
    <mergeCell ref="O5:P5"/>
    <mergeCell ref="Q5:R5"/>
    <mergeCell ref="C8:D8"/>
    <mergeCell ref="E8:F8"/>
    <mergeCell ref="G8:H8"/>
    <mergeCell ref="I8:J8"/>
    <mergeCell ref="O8:P8"/>
    <mergeCell ref="Q8:R8"/>
    <mergeCell ref="C7:D7"/>
    <mergeCell ref="E7:F7"/>
    <mergeCell ref="G7:H7"/>
    <mergeCell ref="I7:J7"/>
    <mergeCell ref="O7:P7"/>
    <mergeCell ref="Q7:R7"/>
    <mergeCell ref="Q9:R9"/>
    <mergeCell ref="C11:D11"/>
    <mergeCell ref="E11:F11"/>
    <mergeCell ref="G11:H11"/>
    <mergeCell ref="I11:J11"/>
    <mergeCell ref="L10:O10"/>
    <mergeCell ref="C12:D12"/>
    <mergeCell ref="E12:F12"/>
    <mergeCell ref="G12:H12"/>
    <mergeCell ref="I12:J12"/>
    <mergeCell ref="C10:D10"/>
    <mergeCell ref="E10:F10"/>
    <mergeCell ref="G10:H10"/>
    <mergeCell ref="I10:J10"/>
    <mergeCell ref="C9:D9"/>
    <mergeCell ref="E9:F9"/>
    <mergeCell ref="G9:H9"/>
    <mergeCell ref="I9:J9"/>
    <mergeCell ref="O9:P9"/>
    <mergeCell ref="C14:D14"/>
    <mergeCell ref="E14:F14"/>
    <mergeCell ref="G14:H14"/>
    <mergeCell ref="I14:J14"/>
    <mergeCell ref="O13:P13"/>
    <mergeCell ref="Q13:R13"/>
    <mergeCell ref="O11:P11"/>
    <mergeCell ref="Q11:R11"/>
    <mergeCell ref="C13:D13"/>
    <mergeCell ref="E13:F13"/>
    <mergeCell ref="G13:H13"/>
    <mergeCell ref="I13:J13"/>
    <mergeCell ref="O12:P12"/>
    <mergeCell ref="Q12:R12"/>
    <mergeCell ref="O14:P14"/>
    <mergeCell ref="Q14:R14"/>
    <mergeCell ref="C17:D17"/>
    <mergeCell ref="E17:F17"/>
    <mergeCell ref="G17:H17"/>
    <mergeCell ref="I17:J17"/>
    <mergeCell ref="C16:D16"/>
    <mergeCell ref="E16:F16"/>
    <mergeCell ref="G16:H16"/>
    <mergeCell ref="I16:J16"/>
    <mergeCell ref="C15:D15"/>
    <mergeCell ref="E15:F15"/>
    <mergeCell ref="G15:H15"/>
    <mergeCell ref="I15:J15"/>
    <mergeCell ref="S19:T19"/>
    <mergeCell ref="S20:T20"/>
    <mergeCell ref="S21:T21"/>
    <mergeCell ref="O19:P19"/>
    <mergeCell ref="O20:P20"/>
    <mergeCell ref="O21:P21"/>
    <mergeCell ref="Q19:R19"/>
    <mergeCell ref="Q20:R20"/>
    <mergeCell ref="Q21:R21"/>
    <mergeCell ref="A21:D21"/>
    <mergeCell ref="C22:D22"/>
    <mergeCell ref="E22:F22"/>
    <mergeCell ref="G22:H22"/>
    <mergeCell ref="I22:J22"/>
    <mergeCell ref="C18:D18"/>
    <mergeCell ref="E18:F18"/>
    <mergeCell ref="G18:H18"/>
    <mergeCell ref="I18:J1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O15:P15"/>
    <mergeCell ref="O16:P16"/>
    <mergeCell ref="O17:P17"/>
    <mergeCell ref="O18:P18"/>
    <mergeCell ref="S11:T11"/>
    <mergeCell ref="S12:T12"/>
    <mergeCell ref="S13:T13"/>
    <mergeCell ref="S15:T15"/>
    <mergeCell ref="S16:T16"/>
    <mergeCell ref="S17:T17"/>
    <mergeCell ref="S14:T14"/>
    <mergeCell ref="S18:T18"/>
    <mergeCell ref="Q15:R15"/>
    <mergeCell ref="Q16:R16"/>
    <mergeCell ref="Q17:R17"/>
    <mergeCell ref="Q18:R18"/>
  </mergeCells>
  <pageMargins left="0.7" right="0.7" top="0.75" bottom="0.75" header="0.3" footer="0.3"/>
  <pageSetup paperSize="9" scale="58" orientation="landscape" r:id="rId1"/>
  <rowBreaks count="1" manualBreakCount="1">
    <brk id="1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66"/>
  <sheetViews>
    <sheetView topLeftCell="A31" zoomScale="80" zoomScaleNormal="80" zoomScaleSheetLayoutView="100" workbookViewId="0">
      <selection activeCell="A49" sqref="A49:XFD49"/>
    </sheetView>
  </sheetViews>
  <sheetFormatPr defaultRowHeight="15" x14ac:dyDescent="0.25"/>
  <cols>
    <col min="1" max="1" width="22.85546875" customWidth="1"/>
    <col min="2" max="2" width="10.140625" customWidth="1"/>
    <col min="3" max="3" width="9.140625" style="62"/>
    <col min="4" max="4" width="8.85546875" style="62" customWidth="1"/>
    <col min="5" max="9" width="9.140625" style="62"/>
    <col min="10" max="10" width="5.85546875" style="62" customWidth="1"/>
    <col min="11" max="11" width="9.140625" style="62"/>
    <col min="12" max="12" width="5.42578125" style="62" customWidth="1"/>
    <col min="13" max="13" width="9.140625" style="62"/>
    <col min="14" max="14" width="5.140625" style="62" customWidth="1"/>
    <col min="15" max="15" width="9.140625" style="62"/>
    <col min="16" max="16" width="5.85546875" style="62" customWidth="1"/>
  </cols>
  <sheetData>
    <row r="1" spans="1:19" ht="18.75" x14ac:dyDescent="0.25">
      <c r="A1" s="155" t="s">
        <v>65</v>
      </c>
      <c r="B1" s="155"/>
      <c r="C1" s="155"/>
      <c r="D1" s="155"/>
    </row>
    <row r="2" spans="1:19" x14ac:dyDescent="0.25">
      <c r="A2" s="4" t="s">
        <v>59</v>
      </c>
      <c r="B2" s="4"/>
      <c r="C2" s="148" t="s">
        <v>60</v>
      </c>
      <c r="D2" s="148"/>
      <c r="E2" s="148" t="s">
        <v>61</v>
      </c>
      <c r="F2" s="148"/>
      <c r="G2" s="148" t="s">
        <v>62</v>
      </c>
      <c r="H2" s="148"/>
      <c r="I2" s="148" t="s">
        <v>66</v>
      </c>
      <c r="J2" s="148"/>
      <c r="K2" s="148" t="s">
        <v>67</v>
      </c>
      <c r="L2" s="148"/>
      <c r="M2" s="148" t="s">
        <v>69</v>
      </c>
      <c r="N2" s="148"/>
      <c r="O2" s="148" t="s">
        <v>104</v>
      </c>
      <c r="P2" s="148"/>
      <c r="Q2" s="148" t="s">
        <v>105</v>
      </c>
      <c r="R2" s="152"/>
      <c r="S2" s="1" t="s">
        <v>63</v>
      </c>
    </row>
    <row r="3" spans="1:19" ht="20.100000000000001" customHeight="1" x14ac:dyDescent="0.25">
      <c r="A3" t="s">
        <v>15</v>
      </c>
      <c r="B3" s="1"/>
      <c r="C3" s="150"/>
      <c r="D3" s="150"/>
      <c r="E3" s="150">
        <v>13</v>
      </c>
      <c r="F3" s="150"/>
      <c r="G3" s="150" t="s">
        <v>2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1"/>
      <c r="S3" s="1"/>
    </row>
    <row r="4" spans="1:19" ht="20.100000000000001" customHeight="1" x14ac:dyDescent="0.25">
      <c r="A4" t="s">
        <v>8</v>
      </c>
      <c r="B4" s="1"/>
      <c r="C4" s="150"/>
      <c r="D4" s="150"/>
      <c r="E4" s="150">
        <v>11.17</v>
      </c>
      <c r="F4" s="150"/>
      <c r="G4" s="150" t="s">
        <v>2</v>
      </c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  <c r="S4" s="1"/>
    </row>
    <row r="5" spans="1:19" ht="20.100000000000001" customHeight="1" x14ac:dyDescent="0.25">
      <c r="A5" t="s">
        <v>12</v>
      </c>
      <c r="B5" s="1"/>
      <c r="C5" s="150"/>
      <c r="D5" s="150"/>
      <c r="E5" s="150">
        <v>12.99</v>
      </c>
      <c r="F5" s="150"/>
      <c r="G5" s="150">
        <v>14.94</v>
      </c>
      <c r="H5" s="150"/>
      <c r="I5" s="150">
        <v>17.5</v>
      </c>
      <c r="J5" s="150"/>
      <c r="K5" s="150">
        <v>20</v>
      </c>
      <c r="L5" s="150"/>
      <c r="M5" s="150">
        <v>22.7</v>
      </c>
      <c r="N5" s="150"/>
      <c r="O5" s="150" t="s">
        <v>2</v>
      </c>
      <c r="P5" s="150"/>
      <c r="Q5" s="150"/>
      <c r="R5" s="151"/>
      <c r="S5" s="1">
        <v>1</v>
      </c>
    </row>
    <row r="6" spans="1:19" ht="20.100000000000001" customHeight="1" x14ac:dyDescent="0.25">
      <c r="A6" t="s">
        <v>18</v>
      </c>
      <c r="B6" s="1"/>
      <c r="C6" s="150"/>
      <c r="D6" s="150"/>
      <c r="E6" s="150" t="s">
        <v>2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1"/>
      <c r="S6" s="1"/>
    </row>
    <row r="7" spans="1:19" ht="20.100000000000001" customHeight="1" x14ac:dyDescent="0.25">
      <c r="A7" t="s">
        <v>17</v>
      </c>
      <c r="B7" s="1"/>
      <c r="C7" s="150"/>
      <c r="D7" s="150"/>
      <c r="E7" s="150">
        <v>11.37</v>
      </c>
      <c r="F7" s="150"/>
      <c r="G7" s="150">
        <v>13.5</v>
      </c>
      <c r="H7" s="150"/>
      <c r="I7" s="150" t="s">
        <v>2</v>
      </c>
      <c r="J7" s="150"/>
      <c r="K7" s="150"/>
      <c r="L7" s="150"/>
      <c r="M7" s="150"/>
      <c r="N7" s="150"/>
      <c r="O7" s="150"/>
      <c r="P7" s="150"/>
      <c r="Q7" s="150"/>
      <c r="R7" s="151"/>
      <c r="S7" s="1"/>
    </row>
    <row r="8" spans="1:19" ht="20.100000000000001" customHeight="1" x14ac:dyDescent="0.25">
      <c r="A8" t="s">
        <v>13</v>
      </c>
      <c r="B8" s="1"/>
      <c r="C8" s="150"/>
      <c r="D8" s="150"/>
      <c r="E8" s="150">
        <v>10.130000000000001</v>
      </c>
      <c r="F8" s="150"/>
      <c r="G8" s="150">
        <v>12.99</v>
      </c>
      <c r="H8" s="150"/>
      <c r="I8" s="150" t="s">
        <v>2</v>
      </c>
      <c r="J8" s="150"/>
      <c r="K8" s="150"/>
      <c r="L8" s="150"/>
      <c r="M8" s="150"/>
      <c r="N8" s="150"/>
      <c r="O8" s="150"/>
      <c r="P8" s="150"/>
      <c r="Q8" s="150"/>
      <c r="R8" s="151"/>
      <c r="S8" s="1"/>
    </row>
    <row r="9" spans="1:19" ht="20.100000000000001" customHeight="1" x14ac:dyDescent="0.25">
      <c r="A9" t="s">
        <v>14</v>
      </c>
      <c r="B9" s="1"/>
      <c r="C9" s="150"/>
      <c r="D9" s="150"/>
      <c r="E9" s="150">
        <v>12.73</v>
      </c>
      <c r="F9" s="150"/>
      <c r="G9" s="150">
        <v>15.3</v>
      </c>
      <c r="H9" s="150"/>
      <c r="I9" s="150" t="s">
        <v>2</v>
      </c>
      <c r="J9" s="150"/>
      <c r="K9" s="150"/>
      <c r="L9" s="150"/>
      <c r="M9" s="150"/>
      <c r="N9" s="150"/>
      <c r="O9" s="150"/>
      <c r="P9" s="150"/>
      <c r="Q9" s="150"/>
      <c r="R9" s="151"/>
      <c r="S9" s="1">
        <v>3</v>
      </c>
    </row>
    <row r="10" spans="1:19" ht="20.100000000000001" customHeight="1" x14ac:dyDescent="0.25">
      <c r="A10" t="s">
        <v>9</v>
      </c>
      <c r="B10" s="1" t="s">
        <v>2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  <c r="S10" s="1"/>
    </row>
    <row r="11" spans="1:19" ht="20.100000000000001" customHeight="1" x14ac:dyDescent="0.25">
      <c r="A11" t="s">
        <v>76</v>
      </c>
      <c r="B11" s="1"/>
      <c r="C11" s="150"/>
      <c r="D11" s="150"/>
      <c r="E11" s="150">
        <v>12.9</v>
      </c>
      <c r="F11" s="150"/>
      <c r="G11" s="150">
        <v>13.01</v>
      </c>
      <c r="H11" s="150"/>
      <c r="I11" s="150" t="s">
        <v>2</v>
      </c>
      <c r="J11" s="150"/>
      <c r="K11" s="150"/>
      <c r="L11" s="150"/>
      <c r="M11" s="150"/>
      <c r="N11" s="150"/>
      <c r="O11" s="150"/>
      <c r="P11" s="150"/>
      <c r="Q11" s="150"/>
      <c r="R11" s="151"/>
      <c r="S11" s="1"/>
    </row>
    <row r="12" spans="1:19" ht="20.100000000000001" customHeight="1" x14ac:dyDescent="0.25">
      <c r="A12" t="s">
        <v>32</v>
      </c>
      <c r="B12" s="1" t="s">
        <v>2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1"/>
      <c r="S12" s="1"/>
    </row>
    <row r="13" spans="1:19" ht="20.100000000000001" customHeight="1" x14ac:dyDescent="0.25">
      <c r="A13" t="s">
        <v>72</v>
      </c>
      <c r="B13" s="1"/>
      <c r="C13" s="150"/>
      <c r="D13" s="150"/>
      <c r="E13" s="150">
        <v>11.47</v>
      </c>
      <c r="F13" s="150"/>
      <c r="G13" s="150">
        <v>14.48</v>
      </c>
      <c r="H13" s="150"/>
      <c r="I13" s="150" t="s">
        <v>2</v>
      </c>
      <c r="J13" s="150"/>
      <c r="K13" s="150"/>
      <c r="L13" s="150"/>
      <c r="M13" s="150"/>
      <c r="N13" s="150"/>
      <c r="O13" s="150"/>
      <c r="P13" s="150"/>
      <c r="Q13" s="150"/>
      <c r="R13" s="151"/>
      <c r="S13" s="1"/>
    </row>
    <row r="14" spans="1:19" ht="20.100000000000001" customHeight="1" x14ac:dyDescent="0.25">
      <c r="A14" t="s">
        <v>75</v>
      </c>
      <c r="B14" s="1"/>
      <c r="C14" s="150"/>
      <c r="D14" s="150"/>
      <c r="E14" s="150">
        <v>10.3</v>
      </c>
      <c r="F14" s="150"/>
      <c r="G14" s="150" t="s">
        <v>2</v>
      </c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1"/>
      <c r="S14" s="1"/>
    </row>
    <row r="15" spans="1:19" ht="20.100000000000001" customHeight="1" x14ac:dyDescent="0.25">
      <c r="A15" t="s">
        <v>10</v>
      </c>
      <c r="B15" s="1"/>
      <c r="C15" s="150" t="s">
        <v>2</v>
      </c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1"/>
      <c r="S15" s="1"/>
    </row>
    <row r="16" spans="1:19" ht="20.100000000000001" customHeight="1" x14ac:dyDescent="0.25">
      <c r="A16" t="s">
        <v>11</v>
      </c>
      <c r="B16" s="1"/>
      <c r="C16" s="150"/>
      <c r="D16" s="150"/>
      <c r="E16" s="150">
        <v>11.04</v>
      </c>
      <c r="F16" s="150"/>
      <c r="G16" s="150">
        <v>13</v>
      </c>
      <c r="H16" s="150"/>
      <c r="I16" s="150">
        <v>18.98</v>
      </c>
      <c r="J16" s="150"/>
      <c r="K16" s="150" t="s">
        <v>2</v>
      </c>
      <c r="L16" s="150"/>
      <c r="M16" s="150"/>
      <c r="N16" s="150"/>
      <c r="O16" s="150"/>
      <c r="P16" s="150"/>
      <c r="Q16" s="150"/>
      <c r="R16" s="151"/>
      <c r="S16" s="1">
        <v>2</v>
      </c>
    </row>
    <row r="17" spans="1:19" ht="20.100000000000001" customHeight="1" x14ac:dyDescent="0.25">
      <c r="A17" t="s">
        <v>80</v>
      </c>
      <c r="B17" s="1" t="s">
        <v>2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1"/>
      <c r="S17" s="1"/>
    </row>
    <row r="18" spans="1:19" ht="20.100000000000001" customHeight="1" x14ac:dyDescent="0.25">
      <c r="A18" t="s">
        <v>19</v>
      </c>
      <c r="B18" s="1" t="s">
        <v>2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1"/>
      <c r="S18" s="1"/>
    </row>
    <row r="19" spans="1:19" ht="20.100000000000001" customHeight="1" x14ac:dyDescent="0.25">
      <c r="A19" t="s">
        <v>16</v>
      </c>
      <c r="B19" s="13"/>
      <c r="C19" s="150"/>
      <c r="D19" s="150"/>
      <c r="E19" s="150">
        <v>10.81</v>
      </c>
      <c r="F19" s="150"/>
      <c r="G19" s="150" t="s">
        <v>2</v>
      </c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1"/>
      <c r="S19" s="1"/>
    </row>
    <row r="20" spans="1:19" ht="20.100000000000001" customHeight="1" x14ac:dyDescent="0.25">
      <c r="A20" s="1" t="s">
        <v>73</v>
      </c>
      <c r="B20" s="1"/>
      <c r="C20" s="143"/>
      <c r="D20" s="149"/>
      <c r="E20" s="143">
        <v>11.27</v>
      </c>
      <c r="F20" s="149"/>
      <c r="G20" s="143">
        <v>13</v>
      </c>
      <c r="H20" s="149"/>
      <c r="I20" s="143" t="s">
        <v>106</v>
      </c>
      <c r="J20" s="149"/>
      <c r="K20" s="143"/>
      <c r="L20" s="149"/>
      <c r="M20" s="158"/>
      <c r="N20" s="158"/>
      <c r="O20" s="158"/>
      <c r="P20" s="158"/>
      <c r="Q20" s="158"/>
      <c r="R20" s="158"/>
      <c r="S20" s="1"/>
    </row>
    <row r="21" spans="1:19" ht="20.100000000000001" customHeight="1" x14ac:dyDescent="0.25">
      <c r="A21" s="1" t="s">
        <v>77</v>
      </c>
      <c r="B21" s="2" t="s">
        <v>2</v>
      </c>
      <c r="C21" s="150"/>
      <c r="D21" s="150"/>
      <c r="E21" s="150"/>
      <c r="F21" s="150"/>
      <c r="G21" s="143"/>
      <c r="H21" s="149"/>
      <c r="I21" s="143"/>
      <c r="J21" s="149"/>
      <c r="K21" s="143"/>
      <c r="L21" s="149"/>
      <c r="M21" s="158"/>
      <c r="N21" s="158"/>
      <c r="O21" s="158"/>
      <c r="P21" s="158"/>
      <c r="Q21" s="158"/>
      <c r="R21" s="158"/>
      <c r="S21" s="1"/>
    </row>
    <row r="22" spans="1:19" ht="20.100000000000001" customHeight="1" x14ac:dyDescent="0.25">
      <c r="A22" s="1"/>
      <c r="B22" s="32"/>
      <c r="C22" s="138"/>
      <c r="D22" s="138"/>
      <c r="E22" s="145"/>
      <c r="F22" s="145"/>
      <c r="G22" s="138"/>
      <c r="H22" s="138"/>
      <c r="I22" s="143"/>
      <c r="J22" s="149"/>
      <c r="K22" s="143"/>
      <c r="L22" s="149"/>
    </row>
    <row r="23" spans="1:19" ht="20.100000000000001" customHeight="1" x14ac:dyDescent="0.25">
      <c r="B23" s="1"/>
      <c r="C23" s="143"/>
      <c r="D23" s="149"/>
      <c r="E23" s="143"/>
      <c r="F23" s="149"/>
      <c r="G23" s="143"/>
      <c r="H23" s="149"/>
      <c r="I23" s="143"/>
      <c r="J23" s="149"/>
      <c r="K23" s="143"/>
      <c r="L23" s="149"/>
    </row>
    <row r="24" spans="1:19" ht="20.100000000000001" customHeight="1" x14ac:dyDescent="0.25">
      <c r="B24" s="1"/>
      <c r="C24" s="143"/>
      <c r="D24" s="149"/>
      <c r="E24" s="143"/>
      <c r="F24" s="149"/>
      <c r="G24" s="143"/>
      <c r="H24" s="149"/>
      <c r="I24" s="143"/>
      <c r="J24" s="149"/>
      <c r="K24" s="143"/>
      <c r="L24" s="149"/>
      <c r="M24" s="64"/>
    </row>
    <row r="25" spans="1:19" ht="20.100000000000001" customHeight="1" x14ac:dyDescent="0.25">
      <c r="B25" s="1"/>
      <c r="C25" s="143"/>
      <c r="D25" s="149"/>
      <c r="E25" s="143"/>
      <c r="F25" s="149"/>
      <c r="G25" s="143"/>
      <c r="H25" s="149"/>
      <c r="I25" s="143"/>
      <c r="J25" s="149"/>
      <c r="K25" s="143"/>
      <c r="L25" s="149"/>
    </row>
    <row r="26" spans="1:19" ht="20.100000000000001" customHeight="1" x14ac:dyDescent="0.25">
      <c r="B26" s="1"/>
      <c r="C26" s="143"/>
      <c r="D26" s="149"/>
      <c r="E26" s="143"/>
      <c r="F26" s="149"/>
      <c r="G26" s="143"/>
      <c r="H26" s="149"/>
      <c r="I26" s="143"/>
      <c r="J26" s="149"/>
      <c r="K26" s="143"/>
      <c r="L26" s="149"/>
    </row>
    <row r="27" spans="1:19" ht="20.100000000000001" customHeight="1" x14ac:dyDescent="0.25">
      <c r="B27" s="1"/>
      <c r="C27" s="143"/>
      <c r="D27" s="149"/>
      <c r="E27" s="143"/>
      <c r="F27" s="149"/>
      <c r="G27" s="143"/>
      <c r="H27" s="149"/>
      <c r="I27" s="143"/>
      <c r="J27" s="149"/>
      <c r="K27" s="143"/>
      <c r="L27" s="149"/>
    </row>
    <row r="28" spans="1:19" ht="20.100000000000001" customHeight="1" x14ac:dyDescent="0.25">
      <c r="A28" s="1"/>
      <c r="B28" s="1"/>
      <c r="C28" s="143"/>
      <c r="D28" s="149"/>
      <c r="E28" s="143"/>
      <c r="F28" s="149"/>
      <c r="G28" s="143"/>
      <c r="H28" s="149"/>
      <c r="I28" s="143"/>
      <c r="J28" s="149"/>
      <c r="K28" s="143"/>
      <c r="L28" s="149"/>
    </row>
    <row r="29" spans="1:19" ht="20.100000000000001" customHeight="1" x14ac:dyDescent="0.25">
      <c r="A29" s="1"/>
      <c r="B29" s="1"/>
      <c r="C29" s="143"/>
      <c r="D29" s="149"/>
      <c r="E29" s="143"/>
      <c r="F29" s="149"/>
      <c r="G29" s="143"/>
      <c r="H29" s="149"/>
      <c r="I29" s="143"/>
      <c r="J29" s="149"/>
      <c r="K29" s="143"/>
      <c r="L29" s="149"/>
    </row>
    <row r="30" spans="1:19" ht="20.100000000000001" customHeight="1" x14ac:dyDescent="0.25">
      <c r="A30" s="1"/>
      <c r="B30" s="1"/>
      <c r="C30" s="143"/>
      <c r="D30" s="149"/>
      <c r="E30" s="143"/>
      <c r="F30" s="149"/>
      <c r="G30" s="143"/>
      <c r="H30" s="149"/>
      <c r="I30" s="143"/>
      <c r="J30" s="149"/>
      <c r="K30" s="143"/>
      <c r="L30" s="149"/>
    </row>
    <row r="31" spans="1:19" ht="23.25" customHeight="1" x14ac:dyDescent="0.25"/>
    <row r="32" spans="1:19" ht="23.25" customHeight="1" x14ac:dyDescent="0.25">
      <c r="A32" s="155" t="s">
        <v>68</v>
      </c>
      <c r="B32" s="155"/>
      <c r="C32" s="155"/>
      <c r="D32" s="155"/>
    </row>
    <row r="33" spans="1:17" ht="23.25" customHeight="1" x14ac:dyDescent="0.25">
      <c r="A33" s="156" t="s">
        <v>59</v>
      </c>
      <c r="B33" s="157"/>
      <c r="C33" s="152" t="s">
        <v>60</v>
      </c>
      <c r="D33" s="154"/>
      <c r="E33" s="152" t="s">
        <v>61</v>
      </c>
      <c r="F33" s="154"/>
      <c r="G33" s="152" t="s">
        <v>62</v>
      </c>
      <c r="H33" s="154"/>
      <c r="I33" s="152" t="s">
        <v>66</v>
      </c>
      <c r="J33" s="154"/>
      <c r="K33" s="152" t="s">
        <v>67</v>
      </c>
      <c r="L33" s="154"/>
      <c r="M33" s="152" t="s">
        <v>69</v>
      </c>
      <c r="N33" s="154"/>
      <c r="O33" s="152" t="s">
        <v>70</v>
      </c>
      <c r="P33" s="154"/>
      <c r="Q33" s="1" t="s">
        <v>63</v>
      </c>
    </row>
    <row r="34" spans="1:17" ht="20.100000000000001" customHeight="1" x14ac:dyDescent="0.25">
      <c r="A34" t="s">
        <v>15</v>
      </c>
      <c r="B34" s="1" t="s">
        <v>2</v>
      </c>
      <c r="C34" s="140"/>
      <c r="D34" s="142"/>
      <c r="E34" s="140"/>
      <c r="F34" s="142"/>
      <c r="G34" s="140"/>
      <c r="H34" s="142"/>
      <c r="I34" s="140"/>
      <c r="J34" s="142"/>
      <c r="K34" s="140"/>
      <c r="L34" s="142"/>
      <c r="M34" s="140"/>
      <c r="N34" s="142"/>
      <c r="O34" s="140"/>
      <c r="P34" s="142"/>
      <c r="Q34" s="1"/>
    </row>
    <row r="35" spans="1:17" ht="20.100000000000001" customHeight="1" x14ac:dyDescent="0.25">
      <c r="A35" t="s">
        <v>8</v>
      </c>
      <c r="B35" s="1"/>
      <c r="C35" s="140"/>
      <c r="D35" s="142"/>
      <c r="E35" s="140">
        <v>11.53</v>
      </c>
      <c r="F35" s="142"/>
      <c r="G35" s="140">
        <v>14.4</v>
      </c>
      <c r="H35" s="142"/>
      <c r="I35" s="140">
        <v>17.350000000000001</v>
      </c>
      <c r="J35" s="142"/>
      <c r="K35" s="140" t="s">
        <v>2</v>
      </c>
      <c r="L35" s="142"/>
      <c r="M35" s="140"/>
      <c r="N35" s="142"/>
      <c r="O35" s="140"/>
      <c r="P35" s="142"/>
      <c r="Q35" s="1"/>
    </row>
    <row r="36" spans="1:17" ht="20.100000000000001" customHeight="1" x14ac:dyDescent="0.25">
      <c r="A36" t="s">
        <v>12</v>
      </c>
      <c r="B36" s="1"/>
      <c r="C36" s="140"/>
      <c r="D36" s="142"/>
      <c r="E36" s="140">
        <v>10.02</v>
      </c>
      <c r="F36" s="142"/>
      <c r="G36" s="140">
        <v>15.94</v>
      </c>
      <c r="H36" s="142"/>
      <c r="I36" s="140">
        <v>16.04</v>
      </c>
      <c r="J36" s="142"/>
      <c r="K36" s="140" t="s">
        <v>2</v>
      </c>
      <c r="L36" s="142"/>
      <c r="M36" s="140"/>
      <c r="N36" s="142"/>
      <c r="O36" s="140"/>
      <c r="P36" s="142"/>
      <c r="Q36" s="1"/>
    </row>
    <row r="37" spans="1:17" ht="20.100000000000001" customHeight="1" x14ac:dyDescent="0.25">
      <c r="A37" t="s">
        <v>18</v>
      </c>
      <c r="B37" s="1"/>
      <c r="C37" s="140"/>
      <c r="D37" s="142"/>
      <c r="E37" s="140">
        <v>12.9</v>
      </c>
      <c r="F37" s="142"/>
      <c r="G37" s="140">
        <v>13.05</v>
      </c>
      <c r="H37" s="142"/>
      <c r="I37" s="140">
        <v>16.88</v>
      </c>
      <c r="J37" s="142"/>
      <c r="K37" s="140" t="s">
        <v>2</v>
      </c>
      <c r="L37" s="142"/>
      <c r="M37" s="140"/>
      <c r="N37" s="142"/>
      <c r="O37" s="140"/>
      <c r="P37" s="142"/>
      <c r="Q37" s="1"/>
    </row>
    <row r="38" spans="1:17" ht="20.100000000000001" customHeight="1" x14ac:dyDescent="0.25">
      <c r="A38" t="s">
        <v>17</v>
      </c>
      <c r="B38" s="1"/>
      <c r="C38" s="140"/>
      <c r="D38" s="142"/>
      <c r="E38" s="140">
        <v>10.07</v>
      </c>
      <c r="F38" s="142"/>
      <c r="G38" s="140">
        <v>14.76</v>
      </c>
      <c r="H38" s="142"/>
      <c r="I38" s="140">
        <v>17.45</v>
      </c>
      <c r="J38" s="142"/>
      <c r="K38" s="140" t="s">
        <v>2</v>
      </c>
      <c r="L38" s="142"/>
      <c r="M38" s="140"/>
      <c r="N38" s="142"/>
      <c r="O38" s="140"/>
      <c r="P38" s="142"/>
      <c r="Q38" s="1"/>
    </row>
    <row r="39" spans="1:17" ht="20.100000000000001" customHeight="1" x14ac:dyDescent="0.25">
      <c r="A39" t="s">
        <v>13</v>
      </c>
      <c r="B39" s="1"/>
      <c r="C39" s="140"/>
      <c r="D39" s="142"/>
      <c r="E39" s="140">
        <v>10.199999999999999</v>
      </c>
      <c r="F39" s="142"/>
      <c r="G39" s="140">
        <v>13.07</v>
      </c>
      <c r="H39" s="142"/>
      <c r="I39" s="140" t="s">
        <v>2</v>
      </c>
      <c r="J39" s="142"/>
      <c r="K39" s="140"/>
      <c r="L39" s="142"/>
      <c r="M39" s="140"/>
      <c r="N39" s="142"/>
      <c r="O39" s="140"/>
      <c r="P39" s="142"/>
      <c r="Q39" s="1"/>
    </row>
    <row r="40" spans="1:17" ht="20.100000000000001" customHeight="1" x14ac:dyDescent="0.25">
      <c r="A40" t="s">
        <v>14</v>
      </c>
      <c r="B40" s="1"/>
      <c r="C40" s="140"/>
      <c r="D40" s="142"/>
      <c r="E40" s="140">
        <v>12.8</v>
      </c>
      <c r="F40" s="142"/>
      <c r="G40" s="140">
        <v>13.01</v>
      </c>
      <c r="H40" s="142"/>
      <c r="I40" s="140">
        <v>16.010000000000002</v>
      </c>
      <c r="J40" s="142"/>
      <c r="K40" s="140">
        <v>19.05</v>
      </c>
      <c r="L40" s="142"/>
      <c r="M40" s="140" t="s">
        <v>2</v>
      </c>
      <c r="N40" s="142"/>
      <c r="O40" s="140"/>
      <c r="P40" s="142"/>
      <c r="Q40" s="1">
        <v>3</v>
      </c>
    </row>
    <row r="41" spans="1:17" ht="20.100000000000001" customHeight="1" x14ac:dyDescent="0.25">
      <c r="A41" t="s">
        <v>9</v>
      </c>
      <c r="B41" s="1" t="s">
        <v>2</v>
      </c>
      <c r="C41" s="140"/>
      <c r="D41" s="142"/>
      <c r="E41" s="140"/>
      <c r="F41" s="142"/>
      <c r="G41" s="140"/>
      <c r="H41" s="142"/>
      <c r="I41" s="140"/>
      <c r="J41" s="142"/>
      <c r="K41" s="140"/>
      <c r="L41" s="142"/>
      <c r="M41" s="140"/>
      <c r="N41" s="142"/>
      <c r="O41" s="140"/>
      <c r="P41" s="142"/>
      <c r="Q41" s="1"/>
    </row>
    <row r="42" spans="1:17" ht="20.100000000000001" customHeight="1" x14ac:dyDescent="0.25">
      <c r="A42" t="s">
        <v>76</v>
      </c>
      <c r="B42" s="1"/>
      <c r="C42" s="140"/>
      <c r="D42" s="142"/>
      <c r="E42" s="140">
        <v>10</v>
      </c>
      <c r="F42" s="142"/>
      <c r="G42" s="140">
        <v>13</v>
      </c>
      <c r="H42" s="142"/>
      <c r="I42" s="140" t="s">
        <v>2</v>
      </c>
      <c r="J42" s="142"/>
      <c r="K42" s="140"/>
      <c r="L42" s="142"/>
      <c r="M42" s="140"/>
      <c r="N42" s="142"/>
      <c r="O42" s="140"/>
      <c r="P42" s="142"/>
      <c r="Q42" s="1"/>
    </row>
    <row r="43" spans="1:17" ht="20.100000000000001" customHeight="1" x14ac:dyDescent="0.25">
      <c r="A43" t="s">
        <v>32</v>
      </c>
      <c r="B43" s="1" t="s">
        <v>2</v>
      </c>
      <c r="C43" s="140"/>
      <c r="D43" s="142"/>
      <c r="E43" s="140"/>
      <c r="F43" s="142"/>
      <c r="G43" s="140"/>
      <c r="H43" s="142"/>
      <c r="I43" s="140"/>
      <c r="J43" s="142"/>
      <c r="K43" s="140"/>
      <c r="L43" s="142"/>
      <c r="M43" s="140"/>
      <c r="N43" s="142"/>
      <c r="O43" s="140"/>
      <c r="P43" s="142"/>
      <c r="Q43" s="1"/>
    </row>
    <row r="44" spans="1:17" ht="20.100000000000001" customHeight="1" x14ac:dyDescent="0.25">
      <c r="A44" t="s">
        <v>72</v>
      </c>
      <c r="B44" s="1"/>
      <c r="C44" s="140"/>
      <c r="D44" s="142"/>
      <c r="E44" s="140">
        <v>12.87</v>
      </c>
      <c r="F44" s="142"/>
      <c r="G44" s="140">
        <v>14.19</v>
      </c>
      <c r="H44" s="142"/>
      <c r="I44" s="140" t="s">
        <v>2</v>
      </c>
      <c r="J44" s="142"/>
      <c r="K44" s="140"/>
      <c r="L44" s="142"/>
      <c r="M44" s="140"/>
      <c r="N44" s="142"/>
      <c r="O44" s="140"/>
      <c r="P44" s="142"/>
      <c r="Q44" s="1"/>
    </row>
    <row r="45" spans="1:17" ht="20.100000000000001" customHeight="1" x14ac:dyDescent="0.25">
      <c r="A45" t="s">
        <v>75</v>
      </c>
      <c r="B45" s="1"/>
      <c r="C45" s="140"/>
      <c r="D45" s="142"/>
      <c r="E45" s="140">
        <v>11.85</v>
      </c>
      <c r="F45" s="142"/>
      <c r="G45" s="140">
        <v>14.27</v>
      </c>
      <c r="H45" s="142"/>
      <c r="I45" s="140">
        <v>16.920000000000002</v>
      </c>
      <c r="J45" s="142"/>
      <c r="K45" s="140">
        <v>19</v>
      </c>
      <c r="L45" s="142"/>
      <c r="M45" s="140">
        <v>22</v>
      </c>
      <c r="N45" s="142"/>
      <c r="O45" s="140" t="s">
        <v>2</v>
      </c>
      <c r="P45" s="142"/>
      <c r="Q45" s="1">
        <v>1</v>
      </c>
    </row>
    <row r="46" spans="1:17" ht="20.100000000000001" customHeight="1" x14ac:dyDescent="0.25">
      <c r="A46" t="s">
        <v>10</v>
      </c>
      <c r="B46" s="1"/>
      <c r="C46" s="140"/>
      <c r="D46" s="142"/>
      <c r="E46" s="140">
        <v>11.1</v>
      </c>
      <c r="F46" s="142"/>
      <c r="G46" s="140">
        <v>13.15</v>
      </c>
      <c r="H46" s="142"/>
      <c r="I46" s="140">
        <v>16.03</v>
      </c>
      <c r="J46" s="142"/>
      <c r="K46" s="140" t="s">
        <v>2</v>
      </c>
      <c r="L46" s="142"/>
      <c r="M46" s="140"/>
      <c r="N46" s="142"/>
      <c r="O46" s="140"/>
      <c r="P46" s="142"/>
      <c r="Q46" s="1"/>
    </row>
    <row r="47" spans="1:17" ht="20.100000000000001" customHeight="1" x14ac:dyDescent="0.25">
      <c r="A47" t="s">
        <v>11</v>
      </c>
      <c r="B47" s="1"/>
      <c r="C47" s="140"/>
      <c r="D47" s="142"/>
      <c r="E47" s="140"/>
      <c r="F47" s="142"/>
      <c r="G47" s="140"/>
      <c r="H47" s="142"/>
      <c r="I47" s="140"/>
      <c r="J47" s="142"/>
      <c r="K47" s="140"/>
      <c r="L47" s="142"/>
      <c r="M47" s="140"/>
      <c r="N47" s="142"/>
      <c r="O47" s="140"/>
      <c r="P47" s="142"/>
      <c r="Q47" s="1"/>
    </row>
    <row r="48" spans="1:17" ht="20.100000000000001" customHeight="1" x14ac:dyDescent="0.25">
      <c r="A48" t="s">
        <v>80</v>
      </c>
      <c r="B48" s="1" t="s">
        <v>2</v>
      </c>
      <c r="C48" s="140"/>
      <c r="D48" s="142"/>
      <c r="E48" s="140"/>
      <c r="F48" s="142"/>
      <c r="G48" s="140"/>
      <c r="H48" s="142"/>
      <c r="I48" s="140"/>
      <c r="J48" s="142"/>
      <c r="K48" s="140"/>
      <c r="L48" s="142"/>
      <c r="M48" s="140"/>
      <c r="N48" s="142"/>
      <c r="O48" s="140"/>
      <c r="P48" s="142"/>
      <c r="Q48" s="1"/>
    </row>
    <row r="49" spans="1:17" ht="20.100000000000001" customHeight="1" x14ac:dyDescent="0.25">
      <c r="A49" t="s">
        <v>19</v>
      </c>
      <c r="B49" s="1" t="s">
        <v>2</v>
      </c>
      <c r="C49" s="140"/>
      <c r="D49" s="142"/>
      <c r="E49" s="140"/>
      <c r="F49" s="142"/>
      <c r="G49" s="140"/>
      <c r="H49" s="142"/>
      <c r="I49" s="140"/>
      <c r="J49" s="142"/>
      <c r="K49" s="140"/>
      <c r="L49" s="142"/>
      <c r="M49" s="140"/>
      <c r="N49" s="142"/>
      <c r="O49" s="140"/>
      <c r="P49" s="142"/>
      <c r="Q49" s="1"/>
    </row>
    <row r="50" spans="1:17" ht="20.100000000000001" customHeight="1" x14ac:dyDescent="0.25">
      <c r="A50" t="s">
        <v>16</v>
      </c>
      <c r="B50" s="13"/>
      <c r="C50" s="140"/>
      <c r="D50" s="142"/>
      <c r="E50" s="140">
        <v>10.29</v>
      </c>
      <c r="F50" s="142"/>
      <c r="G50" s="140" t="s">
        <v>2</v>
      </c>
      <c r="H50" s="142"/>
      <c r="I50" s="140"/>
      <c r="J50" s="142"/>
      <c r="K50" s="140"/>
      <c r="L50" s="142"/>
      <c r="M50" s="140"/>
      <c r="N50" s="142"/>
      <c r="O50" s="140"/>
      <c r="P50" s="142"/>
      <c r="Q50" s="1"/>
    </row>
    <row r="51" spans="1:17" ht="20.100000000000001" customHeight="1" x14ac:dyDescent="0.25">
      <c r="A51" s="1" t="s">
        <v>73</v>
      </c>
      <c r="B51" s="1"/>
      <c r="C51" s="140"/>
      <c r="D51" s="142"/>
      <c r="E51" s="140">
        <v>12.9</v>
      </c>
      <c r="F51" s="142"/>
      <c r="G51" s="140">
        <v>15.85</v>
      </c>
      <c r="H51" s="142"/>
      <c r="I51" s="140">
        <v>16.079999999999998</v>
      </c>
      <c r="J51" s="142"/>
      <c r="K51" s="140">
        <v>19.03</v>
      </c>
      <c r="L51" s="142"/>
      <c r="M51" s="140">
        <v>22</v>
      </c>
      <c r="N51" s="142"/>
      <c r="O51" s="140" t="s">
        <v>106</v>
      </c>
      <c r="P51" s="142"/>
      <c r="Q51" s="1">
        <v>1</v>
      </c>
    </row>
    <row r="52" spans="1:17" ht="20.100000000000001" customHeight="1" x14ac:dyDescent="0.25">
      <c r="A52" s="1" t="s">
        <v>77</v>
      </c>
      <c r="B52" s="32"/>
      <c r="C52" s="138"/>
      <c r="D52" s="138"/>
      <c r="E52" s="145">
        <v>10.17</v>
      </c>
      <c r="F52" s="145"/>
      <c r="G52" s="138" t="s">
        <v>2</v>
      </c>
      <c r="H52" s="138"/>
      <c r="I52" s="140"/>
      <c r="J52" s="142"/>
      <c r="K52" s="140"/>
      <c r="L52" s="142"/>
      <c r="M52" s="140"/>
      <c r="N52" s="142"/>
      <c r="O52" s="140"/>
      <c r="P52" s="142"/>
      <c r="Q52" s="1"/>
    </row>
    <row r="53" spans="1:17" ht="20.100000000000001" customHeight="1" x14ac:dyDescent="0.25">
      <c r="B53" s="1"/>
      <c r="C53" s="140"/>
      <c r="D53" s="142"/>
      <c r="E53" s="140"/>
      <c r="F53" s="142"/>
      <c r="G53" s="140"/>
      <c r="H53" s="142"/>
      <c r="I53" s="140"/>
      <c r="J53" s="142"/>
      <c r="K53" s="140"/>
      <c r="L53" s="142"/>
      <c r="M53" s="140"/>
      <c r="N53" s="142"/>
      <c r="O53" s="140"/>
      <c r="P53" s="142"/>
    </row>
    <row r="54" spans="1:17" ht="20.100000000000001" customHeight="1" x14ac:dyDescent="0.25">
      <c r="B54" s="1"/>
      <c r="C54" s="140"/>
      <c r="D54" s="142"/>
      <c r="E54" s="140"/>
      <c r="F54" s="142"/>
      <c r="G54" s="140"/>
      <c r="H54" s="142"/>
      <c r="I54" s="140"/>
      <c r="J54" s="142"/>
      <c r="K54" s="140"/>
      <c r="L54" s="142"/>
      <c r="M54" s="140"/>
      <c r="N54" s="142"/>
      <c r="O54" s="140"/>
      <c r="P54" s="142"/>
    </row>
    <row r="55" spans="1:17" ht="20.100000000000001" customHeight="1" x14ac:dyDescent="0.25">
      <c r="B55" s="1"/>
      <c r="C55" s="140"/>
      <c r="D55" s="142"/>
      <c r="E55" s="140"/>
      <c r="F55" s="142"/>
      <c r="G55" s="140"/>
      <c r="H55" s="142"/>
      <c r="I55" s="140"/>
      <c r="J55" s="142"/>
      <c r="K55" s="140"/>
      <c r="L55" s="142"/>
      <c r="M55" s="140"/>
      <c r="N55" s="142"/>
      <c r="O55" s="140"/>
      <c r="P55" s="142"/>
    </row>
    <row r="56" spans="1:17" ht="20.100000000000001" customHeight="1" x14ac:dyDescent="0.25">
      <c r="B56" s="1"/>
      <c r="C56" s="140"/>
      <c r="D56" s="142"/>
      <c r="E56" s="140"/>
      <c r="F56" s="142"/>
      <c r="G56" s="140"/>
      <c r="H56" s="142"/>
      <c r="I56" s="140"/>
      <c r="J56" s="142"/>
      <c r="K56" s="140"/>
      <c r="L56" s="142"/>
      <c r="M56" s="140"/>
      <c r="N56" s="142"/>
      <c r="O56" s="140"/>
      <c r="P56" s="142"/>
    </row>
    <row r="57" spans="1:17" ht="20.100000000000001" customHeight="1" x14ac:dyDescent="0.25">
      <c r="B57" s="1"/>
      <c r="C57" s="140"/>
      <c r="D57" s="142"/>
      <c r="E57" s="140"/>
      <c r="F57" s="142"/>
      <c r="G57" s="140"/>
      <c r="H57" s="142"/>
      <c r="I57" s="140"/>
      <c r="J57" s="142"/>
      <c r="K57" s="140"/>
      <c r="L57" s="142"/>
      <c r="M57" s="140"/>
      <c r="N57" s="142"/>
      <c r="O57" s="140"/>
      <c r="P57" s="142"/>
    </row>
    <row r="58" spans="1:17" ht="20.100000000000001" customHeight="1" x14ac:dyDescent="0.25">
      <c r="B58" s="1"/>
      <c r="C58" s="140"/>
      <c r="D58" s="142"/>
      <c r="E58" s="140"/>
      <c r="F58" s="142"/>
      <c r="G58" s="140"/>
      <c r="H58" s="142"/>
      <c r="I58" s="140"/>
      <c r="J58" s="142"/>
      <c r="K58" s="140"/>
      <c r="L58" s="142"/>
      <c r="M58" s="140"/>
      <c r="N58" s="142"/>
      <c r="O58" s="140"/>
      <c r="P58" s="142"/>
    </row>
    <row r="59" spans="1:17" ht="20.100000000000001" customHeight="1" x14ac:dyDescent="0.25">
      <c r="A59" s="1"/>
      <c r="B59" s="1"/>
      <c r="C59" s="140"/>
      <c r="D59" s="142"/>
      <c r="E59" s="140"/>
      <c r="F59" s="142"/>
      <c r="G59" s="140"/>
      <c r="H59" s="142"/>
      <c r="I59" s="140"/>
      <c r="J59" s="142"/>
      <c r="K59" s="140"/>
      <c r="L59" s="142"/>
      <c r="M59" s="140"/>
      <c r="N59" s="142"/>
      <c r="O59" s="140"/>
      <c r="P59" s="142"/>
    </row>
    <row r="60" spans="1:17" ht="20.100000000000001" customHeight="1" x14ac:dyDescent="0.25">
      <c r="A60" s="1"/>
      <c r="B60" s="1"/>
      <c r="C60" s="140"/>
      <c r="D60" s="142"/>
      <c r="E60" s="140"/>
      <c r="F60" s="142"/>
      <c r="G60" s="140"/>
      <c r="H60" s="142"/>
      <c r="I60" s="140"/>
      <c r="J60" s="142"/>
      <c r="K60" s="140"/>
      <c r="L60" s="142"/>
      <c r="M60" s="140"/>
      <c r="N60" s="142"/>
      <c r="O60" s="140"/>
      <c r="P60" s="142"/>
    </row>
    <row r="61" spans="1:17" ht="20.100000000000001" customHeight="1" x14ac:dyDescent="0.25">
      <c r="A61" s="1"/>
      <c r="B61" s="1"/>
      <c r="C61" s="140"/>
      <c r="D61" s="142"/>
      <c r="E61" s="140"/>
      <c r="F61" s="142"/>
      <c r="G61" s="140"/>
      <c r="H61" s="142"/>
      <c r="I61" s="140"/>
      <c r="J61" s="142"/>
      <c r="K61" s="140"/>
      <c r="L61" s="142"/>
      <c r="M61" s="140"/>
      <c r="N61" s="142"/>
      <c r="O61" s="140"/>
      <c r="P61" s="142"/>
    </row>
    <row r="62" spans="1:17" x14ac:dyDescent="0.25">
      <c r="A62" s="86"/>
      <c r="B62" s="86"/>
      <c r="C62" s="153"/>
    </row>
    <row r="63" spans="1:17" x14ac:dyDescent="0.25">
      <c r="A63" s="86"/>
      <c r="B63" s="86"/>
      <c r="C63" s="153"/>
    </row>
    <row r="64" spans="1:17" x14ac:dyDescent="0.25">
      <c r="A64" s="86"/>
      <c r="B64" s="86"/>
      <c r="C64" s="153"/>
    </row>
    <row r="65" spans="1:3" x14ac:dyDescent="0.25">
      <c r="A65" s="86"/>
      <c r="B65" s="86"/>
      <c r="C65" s="153"/>
    </row>
    <row r="66" spans="1:3" x14ac:dyDescent="0.25">
      <c r="A66" s="86"/>
      <c r="B66" s="86"/>
      <c r="C66" s="153"/>
    </row>
  </sheetData>
  <mergeCells count="416">
    <mergeCell ref="O20:P20"/>
    <mergeCell ref="Q20:R20"/>
    <mergeCell ref="O21:P21"/>
    <mergeCell ref="Q21:R21"/>
    <mergeCell ref="A1:D1"/>
    <mergeCell ref="C2:D2"/>
    <mergeCell ref="E2:F2"/>
    <mergeCell ref="G2:H2"/>
    <mergeCell ref="I2:J2"/>
    <mergeCell ref="K2:L2"/>
    <mergeCell ref="M20:N20"/>
    <mergeCell ref="M21:N21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K29:L29"/>
    <mergeCell ref="C30:D30"/>
    <mergeCell ref="E30:F30"/>
    <mergeCell ref="G30:H30"/>
    <mergeCell ref="I30:J30"/>
    <mergeCell ref="K30:L30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A32:D32"/>
    <mergeCell ref="A33:B33"/>
    <mergeCell ref="C33:D33"/>
    <mergeCell ref="E33:F33"/>
    <mergeCell ref="G33:H33"/>
    <mergeCell ref="I33:J33"/>
    <mergeCell ref="C29:D29"/>
    <mergeCell ref="E29:F29"/>
    <mergeCell ref="G29:H29"/>
    <mergeCell ref="I29:J29"/>
    <mergeCell ref="K33:L33"/>
    <mergeCell ref="M33:N33"/>
    <mergeCell ref="O33:P33"/>
    <mergeCell ref="C34:D34"/>
    <mergeCell ref="E34:F34"/>
    <mergeCell ref="G34:H34"/>
    <mergeCell ref="I34:J34"/>
    <mergeCell ref="K34:L34"/>
    <mergeCell ref="M34:N34"/>
    <mergeCell ref="O34:P34"/>
    <mergeCell ref="O35:P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O37:P37"/>
    <mergeCell ref="C38:D38"/>
    <mergeCell ref="E38:F38"/>
    <mergeCell ref="G38:H38"/>
    <mergeCell ref="I38:J38"/>
    <mergeCell ref="K38:L38"/>
    <mergeCell ref="M38:N38"/>
    <mergeCell ref="O38:P38"/>
    <mergeCell ref="C37:D37"/>
    <mergeCell ref="E37:F37"/>
    <mergeCell ref="G37:H37"/>
    <mergeCell ref="I37:J37"/>
    <mergeCell ref="K37:L37"/>
    <mergeCell ref="M37:N37"/>
    <mergeCell ref="O39:P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O41:P41"/>
    <mergeCell ref="C42:D42"/>
    <mergeCell ref="E42:F42"/>
    <mergeCell ref="G42:H42"/>
    <mergeCell ref="I42:J42"/>
    <mergeCell ref="K42:L42"/>
    <mergeCell ref="M42:N42"/>
    <mergeCell ref="O42:P42"/>
    <mergeCell ref="C41:D41"/>
    <mergeCell ref="E41:F41"/>
    <mergeCell ref="G41:H41"/>
    <mergeCell ref="I41:J41"/>
    <mergeCell ref="K41:L41"/>
    <mergeCell ref="M41:N41"/>
    <mergeCell ref="O43:P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O45:P45"/>
    <mergeCell ref="C46:D46"/>
    <mergeCell ref="E46:F46"/>
    <mergeCell ref="G46:H46"/>
    <mergeCell ref="I46:J46"/>
    <mergeCell ref="K46:L46"/>
    <mergeCell ref="M46:N46"/>
    <mergeCell ref="O46:P46"/>
    <mergeCell ref="C45:D45"/>
    <mergeCell ref="E45:F45"/>
    <mergeCell ref="G45:H45"/>
    <mergeCell ref="I45:J45"/>
    <mergeCell ref="K45:L45"/>
    <mergeCell ref="M45:N45"/>
    <mergeCell ref="O47:P47"/>
    <mergeCell ref="C48:D48"/>
    <mergeCell ref="E48:F48"/>
    <mergeCell ref="G48:H48"/>
    <mergeCell ref="I48:J48"/>
    <mergeCell ref="K48:L48"/>
    <mergeCell ref="M48:N48"/>
    <mergeCell ref="O48:P48"/>
    <mergeCell ref="C47:D47"/>
    <mergeCell ref="E47:F47"/>
    <mergeCell ref="G47:H47"/>
    <mergeCell ref="I47:J47"/>
    <mergeCell ref="K47:L47"/>
    <mergeCell ref="M47:N47"/>
    <mergeCell ref="O49:P49"/>
    <mergeCell ref="C50:D50"/>
    <mergeCell ref="E50:F50"/>
    <mergeCell ref="G50:H50"/>
    <mergeCell ref="I50:J50"/>
    <mergeCell ref="K50:L50"/>
    <mergeCell ref="M50:N50"/>
    <mergeCell ref="O50:P50"/>
    <mergeCell ref="C49:D49"/>
    <mergeCell ref="E49:F49"/>
    <mergeCell ref="G49:H49"/>
    <mergeCell ref="I49:J49"/>
    <mergeCell ref="K49:L49"/>
    <mergeCell ref="M49:N49"/>
    <mergeCell ref="O51:P51"/>
    <mergeCell ref="C52:D52"/>
    <mergeCell ref="E52:F52"/>
    <mergeCell ref="G52:H52"/>
    <mergeCell ref="I52:J52"/>
    <mergeCell ref="K52:L52"/>
    <mergeCell ref="M52:N52"/>
    <mergeCell ref="O52:P52"/>
    <mergeCell ref="C51:D51"/>
    <mergeCell ref="E51:F51"/>
    <mergeCell ref="G51:H51"/>
    <mergeCell ref="I51:J51"/>
    <mergeCell ref="K51:L51"/>
    <mergeCell ref="M51:N51"/>
    <mergeCell ref="O53:P53"/>
    <mergeCell ref="C54:D54"/>
    <mergeCell ref="E54:F54"/>
    <mergeCell ref="G54:H54"/>
    <mergeCell ref="I54:J54"/>
    <mergeCell ref="K54:L54"/>
    <mergeCell ref="M54:N54"/>
    <mergeCell ref="O54:P54"/>
    <mergeCell ref="C53:D53"/>
    <mergeCell ref="E53:F53"/>
    <mergeCell ref="G53:H53"/>
    <mergeCell ref="I53:J53"/>
    <mergeCell ref="K53:L53"/>
    <mergeCell ref="M53:N53"/>
    <mergeCell ref="O55:P55"/>
    <mergeCell ref="C56:D56"/>
    <mergeCell ref="E56:F56"/>
    <mergeCell ref="G56:H56"/>
    <mergeCell ref="I56:J56"/>
    <mergeCell ref="K56:L56"/>
    <mergeCell ref="M56:N56"/>
    <mergeCell ref="O56:P56"/>
    <mergeCell ref="C55:D55"/>
    <mergeCell ref="E55:F55"/>
    <mergeCell ref="G55:H55"/>
    <mergeCell ref="I55:J55"/>
    <mergeCell ref="K55:L55"/>
    <mergeCell ref="M55:N55"/>
    <mergeCell ref="C58:D58"/>
    <mergeCell ref="E58:F58"/>
    <mergeCell ref="G58:H58"/>
    <mergeCell ref="I58:J58"/>
    <mergeCell ref="K58:L58"/>
    <mergeCell ref="M58:N58"/>
    <mergeCell ref="O58:P58"/>
    <mergeCell ref="C57:D57"/>
    <mergeCell ref="E57:F57"/>
    <mergeCell ref="G57:H57"/>
    <mergeCell ref="I57:J57"/>
    <mergeCell ref="K57:L57"/>
    <mergeCell ref="M57:N57"/>
    <mergeCell ref="A64:C64"/>
    <mergeCell ref="A65:C65"/>
    <mergeCell ref="A66:C66"/>
    <mergeCell ref="C61:D61"/>
    <mergeCell ref="E61:F61"/>
    <mergeCell ref="G61:H61"/>
    <mergeCell ref="I61:J61"/>
    <mergeCell ref="K61:L61"/>
    <mergeCell ref="M61:N61"/>
    <mergeCell ref="M2:N2"/>
    <mergeCell ref="O2:P2"/>
    <mergeCell ref="Q2:R2"/>
    <mergeCell ref="M3:N3"/>
    <mergeCell ref="O3:P3"/>
    <mergeCell ref="Q3:R3"/>
    <mergeCell ref="O61:P61"/>
    <mergeCell ref="A62:C62"/>
    <mergeCell ref="A63:C63"/>
    <mergeCell ref="O59:P59"/>
    <mergeCell ref="C60:D60"/>
    <mergeCell ref="E60:F60"/>
    <mergeCell ref="G60:H60"/>
    <mergeCell ref="I60:J60"/>
    <mergeCell ref="K60:L60"/>
    <mergeCell ref="M60:N60"/>
    <mergeCell ref="O60:P60"/>
    <mergeCell ref="C59:D59"/>
    <mergeCell ref="E59:F59"/>
    <mergeCell ref="G59:H59"/>
    <mergeCell ref="I59:J59"/>
    <mergeCell ref="K59:L59"/>
    <mergeCell ref="M59:N59"/>
    <mergeCell ref="O57:P57"/>
    <mergeCell ref="M6:N6"/>
    <mergeCell ref="O6:P6"/>
    <mergeCell ref="Q6:R6"/>
    <mergeCell ref="M7:N7"/>
    <mergeCell ref="O7:P7"/>
    <mergeCell ref="Q7:R7"/>
    <mergeCell ref="M4:N4"/>
    <mergeCell ref="O4:P4"/>
    <mergeCell ref="Q4:R4"/>
    <mergeCell ref="M5:N5"/>
    <mergeCell ref="O5:P5"/>
    <mergeCell ref="Q5:R5"/>
    <mergeCell ref="M10:N10"/>
    <mergeCell ref="O10:P10"/>
    <mergeCell ref="Q10:R10"/>
    <mergeCell ref="M11:N11"/>
    <mergeCell ref="O11:P11"/>
    <mergeCell ref="Q11:R11"/>
    <mergeCell ref="M8:N8"/>
    <mergeCell ref="O8:P8"/>
    <mergeCell ref="Q8:R8"/>
    <mergeCell ref="M9:N9"/>
    <mergeCell ref="O9:P9"/>
    <mergeCell ref="Q9:R9"/>
    <mergeCell ref="M14:N14"/>
    <mergeCell ref="O14:P14"/>
    <mergeCell ref="Q14:R14"/>
    <mergeCell ref="M15:N15"/>
    <mergeCell ref="O15:P15"/>
    <mergeCell ref="Q15:R15"/>
    <mergeCell ref="M12:N12"/>
    <mergeCell ref="O12:P12"/>
    <mergeCell ref="Q12:R12"/>
    <mergeCell ref="M13:N13"/>
    <mergeCell ref="O13:P13"/>
    <mergeCell ref="Q13:R13"/>
    <mergeCell ref="M18:N18"/>
    <mergeCell ref="O18:P18"/>
    <mergeCell ref="Q18:R18"/>
    <mergeCell ref="M19:N19"/>
    <mergeCell ref="O19:P19"/>
    <mergeCell ref="Q19:R19"/>
    <mergeCell ref="M16:N16"/>
    <mergeCell ref="O16:P16"/>
    <mergeCell ref="Q16:R16"/>
    <mergeCell ref="M17:N17"/>
    <mergeCell ref="O17:P17"/>
    <mergeCell ref="Q17:R17"/>
  </mergeCells>
  <pageMargins left="0.7" right="0.7" top="0.75" bottom="0.75" header="0.3" footer="0.3"/>
  <pageSetup paperSize="9" scale="7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4"/>
  <sheetViews>
    <sheetView view="pageBreakPreview" topLeftCell="A16" zoomScale="120" zoomScaleNormal="90" zoomScaleSheetLayoutView="120" workbookViewId="0">
      <selection activeCell="I36" sqref="I36"/>
    </sheetView>
  </sheetViews>
  <sheetFormatPr defaultRowHeight="15" x14ac:dyDescent="0.25"/>
  <cols>
    <col min="1" max="1" width="20.7109375" customWidth="1"/>
    <col min="2" max="6" width="5" customWidth="1"/>
    <col min="7" max="7" width="7.140625" bestFit="1" customWidth="1"/>
    <col min="8" max="8" width="10.7109375" customWidth="1"/>
    <col min="9" max="9" width="5.42578125" customWidth="1"/>
  </cols>
  <sheetData>
    <row r="1" spans="1:10" ht="18" customHeight="1" x14ac:dyDescent="0.3">
      <c r="A1" s="73" t="s">
        <v>4</v>
      </c>
      <c r="B1" s="1"/>
      <c r="C1" s="1"/>
      <c r="D1" s="1"/>
      <c r="E1" s="1"/>
      <c r="F1" s="1"/>
      <c r="G1" s="1"/>
      <c r="H1" s="1"/>
      <c r="I1" s="1"/>
    </row>
    <row r="2" spans="1:10" ht="18" customHeight="1" x14ac:dyDescent="0.25">
      <c r="A2" s="83" t="s">
        <v>23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83"/>
      <c r="B3" s="6">
        <v>1</v>
      </c>
      <c r="C3" s="6">
        <v>2</v>
      </c>
      <c r="D3" s="6">
        <v>3</v>
      </c>
      <c r="E3" s="6">
        <v>4</v>
      </c>
      <c r="F3" s="6">
        <v>5</v>
      </c>
      <c r="G3" s="1" t="s">
        <v>1</v>
      </c>
      <c r="H3" s="1" t="s">
        <v>7</v>
      </c>
      <c r="I3" s="1"/>
    </row>
    <row r="4" spans="1:10" x14ac:dyDescent="0.25">
      <c r="A4" s="1" t="s">
        <v>24</v>
      </c>
      <c r="B4" s="9">
        <v>7</v>
      </c>
      <c r="C4" s="9">
        <v>9</v>
      </c>
      <c r="D4" s="9">
        <v>3</v>
      </c>
      <c r="E4" s="9">
        <v>9</v>
      </c>
      <c r="F4" s="9">
        <v>7</v>
      </c>
      <c r="G4" s="1">
        <f t="shared" ref="G4:G10" si="0">SUM(B4:F4)</f>
        <v>35</v>
      </c>
      <c r="H4" s="8">
        <f t="shared" ref="H4:H10" si="1">G4/MAX($G$4:$G$10)</f>
        <v>0.94594594594594594</v>
      </c>
      <c r="I4" s="9"/>
    </row>
    <row r="5" spans="1:10" x14ac:dyDescent="0.25">
      <c r="A5" s="1" t="s">
        <v>28</v>
      </c>
      <c r="B5" s="9">
        <v>6</v>
      </c>
      <c r="C5" s="9">
        <v>5</v>
      </c>
      <c r="D5" s="9">
        <v>9</v>
      </c>
      <c r="E5" s="9">
        <v>7</v>
      </c>
      <c r="F5" s="9">
        <v>9</v>
      </c>
      <c r="G5" s="1">
        <f t="shared" si="0"/>
        <v>36</v>
      </c>
      <c r="H5" s="8">
        <f t="shared" si="1"/>
        <v>0.97297297297297303</v>
      </c>
      <c r="I5" s="1"/>
    </row>
    <row r="6" spans="1:10" x14ac:dyDescent="0.25">
      <c r="A6" s="1" t="s">
        <v>25</v>
      </c>
      <c r="B6" s="9">
        <v>4</v>
      </c>
      <c r="C6" s="9">
        <v>10</v>
      </c>
      <c r="D6" s="9">
        <v>1</v>
      </c>
      <c r="E6" s="9">
        <v>8</v>
      </c>
      <c r="F6" s="9">
        <v>4</v>
      </c>
      <c r="G6" s="1">
        <f t="shared" si="0"/>
        <v>27</v>
      </c>
      <c r="H6" s="8">
        <f t="shared" si="1"/>
        <v>0.72972972972972971</v>
      </c>
      <c r="I6" s="1"/>
    </row>
    <row r="7" spans="1:10" x14ac:dyDescent="0.25">
      <c r="A7" s="1" t="s">
        <v>27</v>
      </c>
      <c r="B7" s="9">
        <v>9</v>
      </c>
      <c r="C7" s="9">
        <v>4</v>
      </c>
      <c r="D7" s="9">
        <v>3</v>
      </c>
      <c r="E7" s="9">
        <v>4</v>
      </c>
      <c r="F7" s="9">
        <v>3</v>
      </c>
      <c r="G7" s="1">
        <f t="shared" si="0"/>
        <v>23</v>
      </c>
      <c r="H7" s="8">
        <f t="shared" si="1"/>
        <v>0.6216216216216216</v>
      </c>
      <c r="I7" s="1"/>
    </row>
    <row r="8" spans="1:10" x14ac:dyDescent="0.25">
      <c r="A8" s="1" t="s">
        <v>33</v>
      </c>
      <c r="B8" s="9">
        <v>9</v>
      </c>
      <c r="C8" s="9">
        <v>2</v>
      </c>
      <c r="D8" s="9">
        <v>6</v>
      </c>
      <c r="E8" s="9">
        <v>5</v>
      </c>
      <c r="F8" s="9">
        <v>5</v>
      </c>
      <c r="G8" s="1">
        <f t="shared" si="0"/>
        <v>27</v>
      </c>
      <c r="H8" s="8">
        <f t="shared" si="1"/>
        <v>0.72972972972972971</v>
      </c>
      <c r="I8" s="1"/>
    </row>
    <row r="9" spans="1:10" x14ac:dyDescent="0.25">
      <c r="A9" s="1" t="s">
        <v>26</v>
      </c>
      <c r="B9" s="9">
        <v>6</v>
      </c>
      <c r="C9" s="9">
        <v>10</v>
      </c>
      <c r="D9" s="9">
        <v>2</v>
      </c>
      <c r="E9" s="9">
        <v>10</v>
      </c>
      <c r="F9" s="9">
        <v>9</v>
      </c>
      <c r="G9" s="1">
        <f t="shared" si="0"/>
        <v>37</v>
      </c>
      <c r="H9" s="8">
        <f t="shared" si="1"/>
        <v>1</v>
      </c>
      <c r="I9" s="1"/>
    </row>
    <row r="10" spans="1:10" x14ac:dyDescent="0.25">
      <c r="A10" s="1"/>
      <c r="B10" s="9"/>
      <c r="C10" s="9"/>
      <c r="D10" s="9"/>
      <c r="E10" s="9"/>
      <c r="F10" s="9"/>
      <c r="G10" s="1">
        <f t="shared" si="0"/>
        <v>0</v>
      </c>
      <c r="H10" s="8">
        <f t="shared" si="1"/>
        <v>0</v>
      </c>
      <c r="I10" s="1"/>
    </row>
    <row r="11" spans="1:10" ht="18" customHeight="1" x14ac:dyDescent="0.25">
      <c r="A11" s="83" t="s">
        <v>29</v>
      </c>
      <c r="B11" s="1"/>
      <c r="C11" s="1"/>
      <c r="D11" s="1"/>
      <c r="E11" s="1"/>
      <c r="F11" s="1"/>
      <c r="G11" s="1"/>
      <c r="H11" s="1"/>
      <c r="I11" s="1"/>
    </row>
    <row r="12" spans="1:10" ht="14.45" customHeight="1" x14ac:dyDescent="0.25">
      <c r="A12" s="83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1" t="s">
        <v>1</v>
      </c>
      <c r="H12" s="1" t="s">
        <v>7</v>
      </c>
      <c r="I12" s="1"/>
    </row>
    <row r="13" spans="1:10" x14ac:dyDescent="0.25">
      <c r="A13" s="1" t="s">
        <v>24</v>
      </c>
      <c r="B13" s="9">
        <v>0</v>
      </c>
      <c r="C13" s="9">
        <v>0</v>
      </c>
      <c r="D13" s="9">
        <v>3</v>
      </c>
      <c r="E13" s="9">
        <v>0</v>
      </c>
      <c r="F13" s="9">
        <v>2</v>
      </c>
      <c r="G13" s="1">
        <f t="shared" ref="G13:G19" si="2">SUM(B13:F13)</f>
        <v>5</v>
      </c>
      <c r="H13" s="8">
        <f t="shared" ref="H13:H19" si="3">G13/MAX($G$13:$G$19)</f>
        <v>0.12195121951219512</v>
      </c>
      <c r="I13" s="1"/>
      <c r="J13" t="b">
        <f t="shared" ref="J13:J19" si="4">A4=A13</f>
        <v>1</v>
      </c>
    </row>
    <row r="14" spans="1:10" x14ac:dyDescent="0.25">
      <c r="A14" s="1" t="s">
        <v>28</v>
      </c>
      <c r="B14" s="9">
        <v>0</v>
      </c>
      <c r="C14" s="9">
        <v>0</v>
      </c>
      <c r="D14" s="9">
        <v>12</v>
      </c>
      <c r="E14" s="9">
        <v>6</v>
      </c>
      <c r="F14" s="9">
        <v>6</v>
      </c>
      <c r="G14" s="1">
        <f t="shared" si="2"/>
        <v>24</v>
      </c>
      <c r="H14" s="8">
        <f t="shared" si="3"/>
        <v>0.58536585365853655</v>
      </c>
      <c r="I14" s="1"/>
      <c r="J14" t="b">
        <f t="shared" si="4"/>
        <v>1</v>
      </c>
    </row>
    <row r="15" spans="1:10" x14ac:dyDescent="0.25">
      <c r="A15" s="1" t="s">
        <v>25</v>
      </c>
      <c r="B15" s="9">
        <v>0</v>
      </c>
      <c r="C15" s="9">
        <v>6</v>
      </c>
      <c r="D15" s="9">
        <v>2</v>
      </c>
      <c r="E15" s="9">
        <v>0</v>
      </c>
      <c r="F15" s="9">
        <v>4</v>
      </c>
      <c r="G15" s="1">
        <f t="shared" si="2"/>
        <v>12</v>
      </c>
      <c r="H15" s="8">
        <f t="shared" si="3"/>
        <v>0.29268292682926828</v>
      </c>
      <c r="I15" s="9"/>
      <c r="J15" t="b">
        <f t="shared" si="4"/>
        <v>1</v>
      </c>
    </row>
    <row r="16" spans="1:10" x14ac:dyDescent="0.25">
      <c r="A16" s="1" t="s">
        <v>27</v>
      </c>
      <c r="B16" s="9">
        <v>10</v>
      </c>
      <c r="C16" s="9">
        <v>1</v>
      </c>
      <c r="D16" s="9">
        <v>9</v>
      </c>
      <c r="E16" s="9">
        <v>14</v>
      </c>
      <c r="F16" s="9">
        <v>7</v>
      </c>
      <c r="G16" s="1">
        <f t="shared" si="2"/>
        <v>41</v>
      </c>
      <c r="H16" s="8">
        <f t="shared" si="3"/>
        <v>1</v>
      </c>
      <c r="I16" s="9"/>
      <c r="J16" t="b">
        <f t="shared" si="4"/>
        <v>1</v>
      </c>
    </row>
    <row r="17" spans="1:10" x14ac:dyDescent="0.25">
      <c r="A17" s="1" t="s">
        <v>33</v>
      </c>
      <c r="B17" s="9">
        <v>0</v>
      </c>
      <c r="C17" s="9">
        <v>3</v>
      </c>
      <c r="D17" s="9">
        <v>4</v>
      </c>
      <c r="E17" s="9">
        <v>1</v>
      </c>
      <c r="F17" s="9">
        <v>0</v>
      </c>
      <c r="G17" s="1">
        <f t="shared" si="2"/>
        <v>8</v>
      </c>
      <c r="H17" s="8">
        <f t="shared" si="3"/>
        <v>0.1951219512195122</v>
      </c>
      <c r="I17" s="1"/>
      <c r="J17" t="b">
        <f t="shared" si="4"/>
        <v>1</v>
      </c>
    </row>
    <row r="18" spans="1:10" x14ac:dyDescent="0.25">
      <c r="A18" s="1" t="s">
        <v>26</v>
      </c>
      <c r="B18" s="9">
        <v>3</v>
      </c>
      <c r="C18" s="9">
        <v>3</v>
      </c>
      <c r="D18" s="9">
        <v>4</v>
      </c>
      <c r="E18" s="9">
        <v>9</v>
      </c>
      <c r="F18" s="9">
        <v>9</v>
      </c>
      <c r="G18" s="1">
        <f t="shared" si="2"/>
        <v>28</v>
      </c>
      <c r="H18" s="8">
        <f t="shared" si="3"/>
        <v>0.68292682926829273</v>
      </c>
      <c r="I18" s="1"/>
      <c r="J18" t="b">
        <f t="shared" si="4"/>
        <v>1</v>
      </c>
    </row>
    <row r="19" spans="1:10" x14ac:dyDescent="0.25">
      <c r="A19" s="1"/>
      <c r="B19" s="9"/>
      <c r="C19" s="9"/>
      <c r="D19" s="9"/>
      <c r="E19" s="9"/>
      <c r="F19" s="9"/>
      <c r="G19" s="1">
        <f t="shared" si="2"/>
        <v>0</v>
      </c>
      <c r="H19" s="8">
        <f t="shared" si="3"/>
        <v>0</v>
      </c>
      <c r="I19" s="1"/>
      <c r="J19" t="b">
        <f t="shared" si="4"/>
        <v>1</v>
      </c>
    </row>
    <row r="20" spans="1:10" ht="18" customHeight="1" x14ac:dyDescent="0.25">
      <c r="A20" s="83" t="s">
        <v>30</v>
      </c>
      <c r="B20" s="1"/>
      <c r="C20" s="1"/>
      <c r="D20" s="1"/>
      <c r="E20" s="1"/>
      <c r="F20" s="1"/>
      <c r="G20" s="1"/>
      <c r="H20" s="1"/>
      <c r="I20" s="1"/>
    </row>
    <row r="21" spans="1:10" ht="14.45" customHeight="1" x14ac:dyDescent="0.25">
      <c r="A21" s="83"/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1" t="s">
        <v>1</v>
      </c>
      <c r="H21" s="1" t="s">
        <v>7</v>
      </c>
      <c r="I21" s="1"/>
    </row>
    <row r="22" spans="1:10" x14ac:dyDescent="0.25">
      <c r="A22" s="1" t="s">
        <v>24</v>
      </c>
      <c r="B22" s="9">
        <v>9</v>
      </c>
      <c r="C22" s="9">
        <v>7</v>
      </c>
      <c r="D22" s="9">
        <v>4</v>
      </c>
      <c r="E22" s="9">
        <v>0</v>
      </c>
      <c r="F22" s="9">
        <v>7</v>
      </c>
      <c r="G22" s="1">
        <f t="shared" ref="G22:G28" si="5">SUM(B22:F22)</f>
        <v>27</v>
      </c>
      <c r="H22" s="8">
        <f t="shared" ref="H22:H28" si="6">G22/MAX($G$22:$G$28)</f>
        <v>0.69230769230769229</v>
      </c>
      <c r="I22" s="1"/>
      <c r="J22" t="b">
        <f t="shared" ref="J22:J28" si="7">A13=A22</f>
        <v>1</v>
      </c>
    </row>
    <row r="23" spans="1:10" x14ac:dyDescent="0.25">
      <c r="A23" s="1" t="s">
        <v>28</v>
      </c>
      <c r="B23" s="9">
        <v>7</v>
      </c>
      <c r="C23" s="9">
        <v>3</v>
      </c>
      <c r="D23" s="9">
        <v>0</v>
      </c>
      <c r="E23" s="9">
        <v>9</v>
      </c>
      <c r="F23" s="9">
        <v>4</v>
      </c>
      <c r="G23" s="1">
        <f t="shared" si="5"/>
        <v>23</v>
      </c>
      <c r="H23" s="8">
        <f t="shared" si="6"/>
        <v>0.58974358974358976</v>
      </c>
      <c r="I23" s="1"/>
      <c r="J23" t="b">
        <f t="shared" si="7"/>
        <v>1</v>
      </c>
    </row>
    <row r="24" spans="1:10" x14ac:dyDescent="0.25">
      <c r="A24" s="1" t="s">
        <v>25</v>
      </c>
      <c r="B24" s="9">
        <v>0</v>
      </c>
      <c r="C24" s="9">
        <v>6</v>
      </c>
      <c r="D24" s="9">
        <v>1</v>
      </c>
      <c r="E24" s="9">
        <v>5</v>
      </c>
      <c r="F24" s="9">
        <v>4</v>
      </c>
      <c r="G24" s="1">
        <f t="shared" si="5"/>
        <v>16</v>
      </c>
      <c r="H24" s="8">
        <f t="shared" si="6"/>
        <v>0.41025641025641024</v>
      </c>
      <c r="I24" s="1"/>
      <c r="J24" t="b">
        <f t="shared" si="7"/>
        <v>1</v>
      </c>
    </row>
    <row r="25" spans="1:10" x14ac:dyDescent="0.25">
      <c r="A25" s="1" t="s">
        <v>27</v>
      </c>
      <c r="B25" s="9">
        <v>5</v>
      </c>
      <c r="C25" s="9">
        <v>7</v>
      </c>
      <c r="D25" s="9">
        <v>4</v>
      </c>
      <c r="E25" s="9">
        <v>7</v>
      </c>
      <c r="F25" s="9">
        <v>3</v>
      </c>
      <c r="G25" s="1">
        <f t="shared" si="5"/>
        <v>26</v>
      </c>
      <c r="H25" s="8">
        <f t="shared" si="6"/>
        <v>0.66666666666666663</v>
      </c>
      <c r="I25" s="1"/>
      <c r="J25" t="b">
        <f t="shared" si="7"/>
        <v>1</v>
      </c>
    </row>
    <row r="26" spans="1:10" x14ac:dyDescent="0.25">
      <c r="A26" s="1" t="s">
        <v>33</v>
      </c>
      <c r="B26" s="9">
        <v>6</v>
      </c>
      <c r="C26" s="9">
        <v>11</v>
      </c>
      <c r="D26" s="9">
        <v>6</v>
      </c>
      <c r="E26" s="9">
        <v>7</v>
      </c>
      <c r="F26" s="9">
        <v>9</v>
      </c>
      <c r="G26" s="1">
        <f t="shared" si="5"/>
        <v>39</v>
      </c>
      <c r="H26" s="8">
        <f t="shared" si="6"/>
        <v>1</v>
      </c>
      <c r="I26" s="1"/>
      <c r="J26" t="b">
        <f t="shared" si="7"/>
        <v>1</v>
      </c>
    </row>
    <row r="27" spans="1:10" x14ac:dyDescent="0.25">
      <c r="A27" s="1" t="s">
        <v>26</v>
      </c>
      <c r="B27" s="9">
        <v>0</v>
      </c>
      <c r="C27" s="9">
        <v>7</v>
      </c>
      <c r="D27" s="9">
        <v>4</v>
      </c>
      <c r="E27" s="9">
        <v>0</v>
      </c>
      <c r="F27" s="9">
        <v>7</v>
      </c>
      <c r="G27" s="1">
        <f t="shared" si="5"/>
        <v>18</v>
      </c>
      <c r="H27" s="8">
        <f t="shared" si="6"/>
        <v>0.46153846153846156</v>
      </c>
      <c r="I27" s="1"/>
      <c r="J27" t="b">
        <f t="shared" si="7"/>
        <v>1</v>
      </c>
    </row>
    <row r="28" spans="1:10" x14ac:dyDescent="0.25">
      <c r="A28" s="1"/>
      <c r="B28" s="9"/>
      <c r="C28" s="9"/>
      <c r="D28" s="9"/>
      <c r="E28" s="9"/>
      <c r="F28" s="9"/>
      <c r="G28" s="1">
        <f t="shared" si="5"/>
        <v>0</v>
      </c>
      <c r="H28" s="8">
        <f t="shared" si="6"/>
        <v>0</v>
      </c>
      <c r="I28" s="1"/>
      <c r="J28" t="b">
        <f t="shared" si="7"/>
        <v>1</v>
      </c>
    </row>
    <row r="29" spans="1:10" ht="14.45" customHeight="1" x14ac:dyDescent="0.25">
      <c r="A29" s="83" t="s">
        <v>31</v>
      </c>
      <c r="B29" s="1"/>
      <c r="C29" s="1"/>
      <c r="D29" s="1"/>
      <c r="E29" s="1"/>
      <c r="F29" s="1"/>
      <c r="G29" s="1"/>
      <c r="H29" s="1"/>
      <c r="I29" s="1"/>
    </row>
    <row r="30" spans="1:10" ht="14.45" customHeight="1" x14ac:dyDescent="0.25">
      <c r="A30" s="83"/>
      <c r="B30" s="6">
        <v>1</v>
      </c>
      <c r="C30" s="6">
        <v>2</v>
      </c>
      <c r="D30" s="6">
        <v>3</v>
      </c>
      <c r="E30" s="6">
        <v>4</v>
      </c>
      <c r="F30" s="6">
        <v>5</v>
      </c>
      <c r="G30" s="1" t="s">
        <v>1</v>
      </c>
      <c r="H30" s="1" t="s">
        <v>7</v>
      </c>
      <c r="I30" s="1"/>
    </row>
    <row r="31" spans="1:10" x14ac:dyDescent="0.25">
      <c r="A31" s="1" t="s">
        <v>24</v>
      </c>
      <c r="B31" s="9"/>
      <c r="C31" s="9"/>
      <c r="D31" s="9"/>
      <c r="E31" s="9"/>
      <c r="F31" s="9"/>
      <c r="G31" s="1">
        <f t="shared" ref="G31:G36" si="8">G4+G13+G22</f>
        <v>67</v>
      </c>
      <c r="H31" s="8">
        <f>G31/MAX($G$31:$G$44)</f>
        <v>0.74444444444444446</v>
      </c>
      <c r="I31" s="1"/>
    </row>
    <row r="32" spans="1:10" x14ac:dyDescent="0.25">
      <c r="A32" s="1" t="s">
        <v>28</v>
      </c>
      <c r="B32" s="9"/>
      <c r="C32" s="9"/>
      <c r="D32" s="9"/>
      <c r="E32" s="9"/>
      <c r="F32" s="9"/>
      <c r="G32" s="1">
        <f t="shared" si="8"/>
        <v>83</v>
      </c>
      <c r="H32" s="8">
        <f t="shared" ref="H32:H44" si="9">G32/MAX($G$31:$G$44)</f>
        <v>0.92222222222222228</v>
      </c>
      <c r="I32" s="1">
        <v>2</v>
      </c>
    </row>
    <row r="33" spans="1:9" x14ac:dyDescent="0.25">
      <c r="A33" s="1" t="s">
        <v>25</v>
      </c>
      <c r="B33" s="9"/>
      <c r="C33" s="9"/>
      <c r="D33" s="9"/>
      <c r="E33" s="9"/>
      <c r="F33" s="9"/>
      <c r="G33" s="1">
        <f t="shared" si="8"/>
        <v>55</v>
      </c>
      <c r="H33" s="8">
        <f t="shared" si="9"/>
        <v>0.61111111111111116</v>
      </c>
      <c r="I33" s="1"/>
    </row>
    <row r="34" spans="1:9" x14ac:dyDescent="0.25">
      <c r="A34" s="1" t="s">
        <v>27</v>
      </c>
      <c r="B34" s="9"/>
      <c r="C34" s="9"/>
      <c r="D34" s="9"/>
      <c r="E34" s="9"/>
      <c r="F34" s="9"/>
      <c r="G34" s="1">
        <f t="shared" si="8"/>
        <v>90</v>
      </c>
      <c r="H34" s="8">
        <f t="shared" si="9"/>
        <v>1</v>
      </c>
      <c r="I34" s="1">
        <v>1</v>
      </c>
    </row>
    <row r="35" spans="1:9" x14ac:dyDescent="0.25">
      <c r="A35" s="1" t="s">
        <v>33</v>
      </c>
      <c r="B35" s="9"/>
      <c r="C35" s="9"/>
      <c r="D35" s="9"/>
      <c r="E35" s="9"/>
      <c r="F35" s="9"/>
      <c r="G35" s="1">
        <f t="shared" si="8"/>
        <v>74</v>
      </c>
      <c r="H35" s="8">
        <f t="shared" si="9"/>
        <v>0.82222222222222219</v>
      </c>
      <c r="I35" s="1">
        <v>4</v>
      </c>
    </row>
    <row r="36" spans="1:9" x14ac:dyDescent="0.25">
      <c r="A36" s="1" t="s">
        <v>26</v>
      </c>
      <c r="B36" s="9"/>
      <c r="C36" s="9"/>
      <c r="D36" s="9"/>
      <c r="E36" s="9"/>
      <c r="F36" s="9"/>
      <c r="G36" s="1">
        <f t="shared" si="8"/>
        <v>83</v>
      </c>
      <c r="H36" s="8">
        <f t="shared" si="9"/>
        <v>0.92222222222222228</v>
      </c>
      <c r="I36" s="1">
        <v>2</v>
      </c>
    </row>
    <row r="37" spans="1:9" x14ac:dyDescent="0.25">
      <c r="B37" s="72"/>
      <c r="C37" s="72"/>
      <c r="D37" s="72"/>
      <c r="E37" s="72"/>
      <c r="F37" s="72"/>
      <c r="G37" s="25">
        <f t="shared" ref="G37:G44" si="10">SUM(B37:F37)</f>
        <v>0</v>
      </c>
      <c r="H37" s="68">
        <f t="shared" si="9"/>
        <v>0</v>
      </c>
      <c r="I37" s="25"/>
    </row>
    <row r="38" spans="1:9" x14ac:dyDescent="0.25">
      <c r="B38" s="9"/>
      <c r="C38" s="9"/>
      <c r="D38" s="9"/>
      <c r="E38" s="9"/>
      <c r="F38" s="9"/>
      <c r="G38" s="1">
        <f t="shared" si="10"/>
        <v>0</v>
      </c>
      <c r="H38" s="8">
        <f t="shared" si="9"/>
        <v>0</v>
      </c>
      <c r="I38" s="1"/>
    </row>
    <row r="39" spans="1:9" x14ac:dyDescent="0.25">
      <c r="B39" s="9"/>
      <c r="C39" s="9"/>
      <c r="D39" s="9"/>
      <c r="E39" s="9"/>
      <c r="F39" s="9"/>
      <c r="G39" s="1">
        <f t="shared" si="10"/>
        <v>0</v>
      </c>
      <c r="H39" s="8">
        <f t="shared" si="9"/>
        <v>0</v>
      </c>
      <c r="I39" s="1"/>
    </row>
    <row r="40" spans="1:9" x14ac:dyDescent="0.25">
      <c r="B40" s="9"/>
      <c r="C40" s="9"/>
      <c r="D40" s="9"/>
      <c r="E40" s="9"/>
      <c r="F40" s="9"/>
      <c r="G40" s="1">
        <f t="shared" si="10"/>
        <v>0</v>
      </c>
      <c r="H40" s="8">
        <f t="shared" si="9"/>
        <v>0</v>
      </c>
      <c r="I40" s="1"/>
    </row>
    <row r="41" spans="1:9" x14ac:dyDescent="0.25">
      <c r="B41" s="9"/>
      <c r="C41" s="9"/>
      <c r="D41" s="9"/>
      <c r="E41" s="9"/>
      <c r="F41" s="9"/>
      <c r="G41" s="1">
        <f t="shared" si="10"/>
        <v>0</v>
      </c>
      <c r="H41" s="8">
        <f t="shared" si="9"/>
        <v>0</v>
      </c>
      <c r="I41" s="1"/>
    </row>
    <row r="42" spans="1:9" x14ac:dyDescent="0.25">
      <c r="B42" s="9"/>
      <c r="C42" s="9"/>
      <c r="D42" s="9"/>
      <c r="E42" s="9"/>
      <c r="F42" s="9"/>
      <c r="G42" s="1">
        <f t="shared" si="10"/>
        <v>0</v>
      </c>
      <c r="H42" s="8">
        <f t="shared" si="9"/>
        <v>0</v>
      </c>
      <c r="I42" s="1"/>
    </row>
    <row r="43" spans="1:9" x14ac:dyDescent="0.25">
      <c r="B43" s="9"/>
      <c r="C43" s="9"/>
      <c r="D43" s="9"/>
      <c r="E43" s="9"/>
      <c r="F43" s="9"/>
      <c r="G43" s="1">
        <f t="shared" si="10"/>
        <v>0</v>
      </c>
      <c r="H43" s="8">
        <f t="shared" si="9"/>
        <v>0</v>
      </c>
      <c r="I43" s="1"/>
    </row>
    <row r="44" spans="1:9" x14ac:dyDescent="0.25">
      <c r="A44" s="1"/>
      <c r="B44" s="9"/>
      <c r="C44" s="9"/>
      <c r="D44" s="9"/>
      <c r="E44" s="9"/>
      <c r="F44" s="9"/>
      <c r="G44" s="1">
        <f t="shared" si="10"/>
        <v>0</v>
      </c>
      <c r="H44" s="8">
        <f t="shared" si="9"/>
        <v>0</v>
      </c>
      <c r="I44" s="1"/>
    </row>
  </sheetData>
  <mergeCells count="4">
    <mergeCell ref="A2:A3"/>
    <mergeCell ref="A11:A12"/>
    <mergeCell ref="A20:A21"/>
    <mergeCell ref="A29:A30"/>
  </mergeCells>
  <pageMargins left="0.25" right="0.25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5"/>
  <sheetViews>
    <sheetView workbookViewId="0">
      <selection activeCell="A57" sqref="A57:I63"/>
    </sheetView>
  </sheetViews>
  <sheetFormatPr defaultRowHeight="15" x14ac:dyDescent="0.25"/>
  <cols>
    <col min="1" max="1" width="22" customWidth="1"/>
    <col min="2" max="6" width="5" customWidth="1"/>
    <col min="7" max="7" width="7.140625" bestFit="1" customWidth="1"/>
    <col min="8" max="8" width="10.7109375" customWidth="1"/>
    <col min="9" max="9" width="5.42578125" customWidth="1"/>
    <col min="12" max="12" width="23.28515625" customWidth="1"/>
  </cols>
  <sheetData>
    <row r="1" spans="1:20" ht="18" customHeight="1" x14ac:dyDescent="0.3">
      <c r="A1" s="15" t="s">
        <v>4</v>
      </c>
    </row>
    <row r="2" spans="1:20" ht="18" customHeight="1" x14ac:dyDescent="0.25">
      <c r="A2" s="83" t="s">
        <v>81</v>
      </c>
    </row>
    <row r="3" spans="1:20" x14ac:dyDescent="0.25">
      <c r="A3" s="83"/>
      <c r="B3" s="16">
        <v>1</v>
      </c>
      <c r="C3" s="6">
        <v>2</v>
      </c>
      <c r="D3" s="16">
        <v>3</v>
      </c>
      <c r="E3" s="6">
        <v>4</v>
      </c>
      <c r="F3" s="16">
        <v>5</v>
      </c>
      <c r="G3" s="1" t="s">
        <v>1</v>
      </c>
      <c r="H3" s="17" t="s">
        <v>7</v>
      </c>
      <c r="L3" s="84"/>
    </row>
    <row r="4" spans="1:20" x14ac:dyDescent="0.25">
      <c r="A4" s="1" t="s">
        <v>77</v>
      </c>
      <c r="B4" s="9">
        <v>5</v>
      </c>
      <c r="C4" s="9">
        <v>4</v>
      </c>
      <c r="D4" s="9">
        <v>0</v>
      </c>
      <c r="E4" s="9">
        <v>7</v>
      </c>
      <c r="F4" s="9">
        <v>13</v>
      </c>
      <c r="G4" s="1">
        <f t="shared" ref="G4:G17" si="0">SUM(B4:F4)</f>
        <v>29</v>
      </c>
      <c r="H4" s="8">
        <f>G4/MAX($G$4:$G$7)</f>
        <v>0.50877192982456143</v>
      </c>
      <c r="I4" s="9"/>
      <c r="L4" s="85"/>
      <c r="M4" s="16"/>
      <c r="N4" s="6"/>
      <c r="O4" s="16"/>
      <c r="P4" s="6"/>
      <c r="Q4" s="16"/>
      <c r="R4" s="1"/>
      <c r="S4" s="1"/>
    </row>
    <row r="5" spans="1:20" x14ac:dyDescent="0.25">
      <c r="A5" s="1" t="s">
        <v>74</v>
      </c>
      <c r="B5" s="9">
        <v>4</v>
      </c>
      <c r="C5" s="9">
        <v>4</v>
      </c>
      <c r="D5" s="9">
        <v>3</v>
      </c>
      <c r="E5" s="9">
        <v>4</v>
      </c>
      <c r="F5" s="9">
        <v>4</v>
      </c>
      <c r="G5" s="1">
        <f t="shared" si="0"/>
        <v>19</v>
      </c>
      <c r="H5" s="8">
        <f>G5/MAX($G$4:$G$7)</f>
        <v>0.33333333333333331</v>
      </c>
      <c r="I5" s="1"/>
      <c r="M5" s="9"/>
      <c r="N5" s="9"/>
      <c r="O5" s="9"/>
      <c r="P5" s="9"/>
      <c r="Q5" s="9"/>
      <c r="R5" s="1"/>
      <c r="S5" s="8"/>
      <c r="T5" s="1"/>
    </row>
    <row r="6" spans="1:20" x14ac:dyDescent="0.25">
      <c r="A6" s="1" t="s">
        <v>79</v>
      </c>
      <c r="B6" s="9">
        <v>7</v>
      </c>
      <c r="C6" s="9">
        <v>9</v>
      </c>
      <c r="D6" s="9">
        <v>9</v>
      </c>
      <c r="E6" s="9">
        <v>8</v>
      </c>
      <c r="F6" s="9">
        <v>10</v>
      </c>
      <c r="G6" s="1">
        <f t="shared" si="0"/>
        <v>43</v>
      </c>
      <c r="H6" s="8">
        <f>G6/MAX($G$4:$G$7)</f>
        <v>0.75438596491228072</v>
      </c>
      <c r="I6" s="1"/>
      <c r="M6" s="9"/>
      <c r="N6" s="9"/>
      <c r="O6" s="9"/>
      <c r="P6" s="9"/>
      <c r="Q6" s="9"/>
      <c r="R6" s="1"/>
      <c r="S6" s="8"/>
      <c r="T6" s="1"/>
    </row>
    <row r="7" spans="1:20" x14ac:dyDescent="0.25">
      <c r="A7" s="1" t="s">
        <v>73</v>
      </c>
      <c r="B7" s="9">
        <v>10</v>
      </c>
      <c r="C7" s="9">
        <v>9</v>
      </c>
      <c r="D7" s="9">
        <v>15</v>
      </c>
      <c r="E7" s="9">
        <v>13</v>
      </c>
      <c r="F7" s="9">
        <v>10</v>
      </c>
      <c r="G7" s="1">
        <f t="shared" si="0"/>
        <v>57</v>
      </c>
      <c r="H7" s="8">
        <f>G7/MAX($G$4:$G$7)</f>
        <v>1</v>
      </c>
      <c r="I7" s="1"/>
      <c r="M7" s="9"/>
      <c r="N7" s="9"/>
      <c r="O7" s="9"/>
      <c r="P7" s="9"/>
      <c r="Q7" s="9"/>
      <c r="R7" s="1"/>
      <c r="S7" s="8"/>
      <c r="T7" s="9"/>
    </row>
    <row r="8" spans="1:20" x14ac:dyDescent="0.25">
      <c r="A8" s="1"/>
      <c r="B8" s="9"/>
      <c r="C8" s="9"/>
      <c r="D8" s="9"/>
      <c r="E8" s="9"/>
      <c r="F8" s="9"/>
      <c r="G8" s="1">
        <f t="shared" si="0"/>
        <v>0</v>
      </c>
      <c r="H8" s="8">
        <f>G8/MAX($G$4:$G$17)</f>
        <v>0</v>
      </c>
      <c r="I8" s="1"/>
      <c r="M8" s="9"/>
      <c r="N8" s="9"/>
      <c r="O8" s="9"/>
      <c r="P8" s="9"/>
      <c r="Q8" s="9"/>
      <c r="R8" s="1"/>
      <c r="S8" s="8"/>
      <c r="T8" s="9"/>
    </row>
    <row r="9" spans="1:20" x14ac:dyDescent="0.25">
      <c r="A9" s="3" t="s">
        <v>0</v>
      </c>
      <c r="B9" s="9"/>
      <c r="C9" s="9"/>
      <c r="D9" s="9"/>
      <c r="E9" s="9"/>
      <c r="F9" s="9"/>
      <c r="G9" s="1">
        <f t="shared" si="0"/>
        <v>0</v>
      </c>
      <c r="H9" s="8">
        <f>G9/MAX($G$4:$G$17)</f>
        <v>0</v>
      </c>
      <c r="I9" s="1"/>
      <c r="M9" s="9"/>
      <c r="N9" s="9"/>
      <c r="O9" s="9"/>
      <c r="P9" s="9"/>
      <c r="Q9" s="9"/>
      <c r="R9" s="1"/>
      <c r="S9" s="8"/>
      <c r="T9" s="1"/>
    </row>
    <row r="10" spans="1:20" x14ac:dyDescent="0.25">
      <c r="A10" s="1" t="s">
        <v>37</v>
      </c>
      <c r="B10" s="9">
        <v>8</v>
      </c>
      <c r="C10" s="9">
        <v>8</v>
      </c>
      <c r="D10" s="9">
        <v>10</v>
      </c>
      <c r="E10" s="9">
        <v>9</v>
      </c>
      <c r="F10" s="9">
        <v>4</v>
      </c>
      <c r="G10" s="1">
        <f t="shared" si="0"/>
        <v>39</v>
      </c>
      <c r="H10" s="8">
        <f t="shared" ref="H10:H15" si="1">G10/MAX($G$10:$G$17)</f>
        <v>0.58208955223880599</v>
      </c>
      <c r="I10" s="1"/>
      <c r="L10" s="45"/>
      <c r="M10" s="9"/>
      <c r="N10" s="9"/>
      <c r="O10" s="9"/>
      <c r="P10" s="9"/>
      <c r="Q10" s="9"/>
      <c r="R10" s="1"/>
      <c r="S10" s="8"/>
      <c r="T10" s="1"/>
    </row>
    <row r="11" spans="1:20" x14ac:dyDescent="0.25">
      <c r="A11" s="1" t="s">
        <v>35</v>
      </c>
      <c r="B11" s="9">
        <v>5</v>
      </c>
      <c r="C11" s="9">
        <v>10</v>
      </c>
      <c r="D11" s="9">
        <v>5</v>
      </c>
      <c r="E11" s="9">
        <v>4</v>
      </c>
      <c r="F11" s="9">
        <v>7</v>
      </c>
      <c r="G11" s="1">
        <f t="shared" si="0"/>
        <v>31</v>
      </c>
      <c r="H11" s="8">
        <f t="shared" si="1"/>
        <v>0.46268656716417911</v>
      </c>
      <c r="I11" s="1"/>
      <c r="M11" s="9"/>
      <c r="N11" s="9"/>
      <c r="O11" s="9"/>
      <c r="P11" s="9"/>
      <c r="Q11" s="9"/>
      <c r="R11" s="1"/>
      <c r="S11" s="8"/>
      <c r="T11" s="1"/>
    </row>
    <row r="12" spans="1:20" x14ac:dyDescent="0.25">
      <c r="A12" s="1" t="s">
        <v>78</v>
      </c>
      <c r="B12" s="9">
        <v>11</v>
      </c>
      <c r="C12" s="9">
        <v>6</v>
      </c>
      <c r="D12" s="9">
        <v>0</v>
      </c>
      <c r="E12" s="9">
        <v>0</v>
      </c>
      <c r="F12" s="9">
        <v>4</v>
      </c>
      <c r="G12" s="1">
        <f t="shared" si="0"/>
        <v>21</v>
      </c>
      <c r="H12" s="8">
        <f t="shared" si="1"/>
        <v>0.31343283582089554</v>
      </c>
      <c r="I12" s="1"/>
      <c r="M12" s="9"/>
      <c r="N12" s="9"/>
      <c r="O12" s="9"/>
      <c r="P12" s="9"/>
      <c r="Q12" s="9"/>
      <c r="R12" s="1"/>
      <c r="S12" s="8"/>
      <c r="T12" s="1"/>
    </row>
    <row r="13" spans="1:20" x14ac:dyDescent="0.25">
      <c r="A13" s="1" t="s">
        <v>36</v>
      </c>
      <c r="B13" s="9">
        <v>5</v>
      </c>
      <c r="C13" s="9">
        <v>3</v>
      </c>
      <c r="D13" s="9">
        <v>8</v>
      </c>
      <c r="E13" s="9">
        <v>3</v>
      </c>
      <c r="F13" s="9">
        <v>5</v>
      </c>
      <c r="G13" s="1">
        <f t="shared" si="0"/>
        <v>24</v>
      </c>
      <c r="H13" s="8">
        <f t="shared" si="1"/>
        <v>0.35820895522388058</v>
      </c>
      <c r="I13" s="9"/>
      <c r="M13" s="9"/>
      <c r="N13" s="9"/>
      <c r="O13" s="9"/>
      <c r="P13" s="9"/>
      <c r="Q13" s="9"/>
      <c r="R13" s="1"/>
      <c r="S13" s="8"/>
      <c r="T13" s="1"/>
    </row>
    <row r="14" spans="1:20" x14ac:dyDescent="0.25">
      <c r="A14" s="1" t="s">
        <v>34</v>
      </c>
      <c r="B14" s="9">
        <v>15</v>
      </c>
      <c r="C14" s="9">
        <v>13</v>
      </c>
      <c r="D14" s="9">
        <v>11</v>
      </c>
      <c r="E14" s="9">
        <v>13</v>
      </c>
      <c r="F14" s="9">
        <v>15</v>
      </c>
      <c r="G14" s="1">
        <f t="shared" si="0"/>
        <v>67</v>
      </c>
      <c r="H14" s="8">
        <f t="shared" si="1"/>
        <v>1</v>
      </c>
      <c r="I14" s="1"/>
      <c r="M14" s="9"/>
      <c r="N14" s="9"/>
      <c r="O14" s="9"/>
      <c r="P14" s="9"/>
      <c r="Q14" s="9"/>
      <c r="R14" s="1"/>
      <c r="S14" s="8"/>
      <c r="T14" s="9"/>
    </row>
    <row r="15" spans="1:20" x14ac:dyDescent="0.25">
      <c r="A15" s="1" t="s">
        <v>71</v>
      </c>
      <c r="B15" s="9">
        <v>3</v>
      </c>
      <c r="C15" s="9">
        <v>10</v>
      </c>
      <c r="D15" s="9">
        <v>6</v>
      </c>
      <c r="E15" s="9">
        <v>8</v>
      </c>
      <c r="F15" s="9">
        <v>5</v>
      </c>
      <c r="G15" s="1">
        <f t="shared" si="0"/>
        <v>32</v>
      </c>
      <c r="H15" s="8">
        <f t="shared" si="1"/>
        <v>0.47761194029850745</v>
      </c>
      <c r="I15" s="1"/>
      <c r="M15" s="9"/>
      <c r="N15" s="9"/>
      <c r="O15" s="9"/>
      <c r="P15" s="9"/>
      <c r="Q15" s="9"/>
      <c r="R15" s="1"/>
      <c r="S15" s="8"/>
      <c r="T15" s="1"/>
    </row>
    <row r="16" spans="1:20" x14ac:dyDescent="0.25">
      <c r="A16" s="1"/>
      <c r="B16" s="9"/>
      <c r="C16" s="9"/>
      <c r="D16" s="9"/>
      <c r="E16" s="9"/>
      <c r="F16" s="9"/>
      <c r="G16" s="1">
        <f t="shared" si="0"/>
        <v>0</v>
      </c>
      <c r="H16" s="8">
        <f>G16/MAX($G$4:$G$17)</f>
        <v>0</v>
      </c>
      <c r="I16" s="1"/>
      <c r="M16" s="9"/>
      <c r="N16" s="9"/>
      <c r="O16" s="9"/>
      <c r="P16" s="9"/>
      <c r="Q16" s="9"/>
      <c r="R16" s="1"/>
      <c r="S16" s="8"/>
      <c r="T16" s="1"/>
    </row>
    <row r="17" spans="1:20" x14ac:dyDescent="0.25">
      <c r="A17" s="1" t="s">
        <v>89</v>
      </c>
      <c r="B17" s="9">
        <v>14</v>
      </c>
      <c r="C17" s="9">
        <v>9</v>
      </c>
      <c r="D17" s="9">
        <v>7</v>
      </c>
      <c r="E17" s="9">
        <v>4</v>
      </c>
      <c r="F17" s="9">
        <v>4</v>
      </c>
      <c r="G17" s="1">
        <f t="shared" si="0"/>
        <v>38</v>
      </c>
      <c r="H17" s="8">
        <f>G17/MAX($G$4:$G$17)</f>
        <v>0.56716417910447758</v>
      </c>
      <c r="I17" s="1"/>
      <c r="M17" s="9"/>
      <c r="N17" s="9"/>
      <c r="O17" s="9"/>
      <c r="P17" s="9"/>
      <c r="Q17" s="9"/>
      <c r="R17" s="1"/>
      <c r="S17" s="8"/>
      <c r="T17" s="1"/>
    </row>
    <row r="18" spans="1:20" ht="18" customHeight="1" x14ac:dyDescent="0.25">
      <c r="A18" s="83" t="s">
        <v>82</v>
      </c>
      <c r="L18" s="1"/>
      <c r="M18" s="9"/>
      <c r="N18" s="9"/>
      <c r="O18" s="9"/>
      <c r="P18" s="9"/>
      <c r="Q18" s="9"/>
      <c r="R18" s="1"/>
      <c r="S18" s="8"/>
      <c r="T18" s="1"/>
    </row>
    <row r="19" spans="1:20" ht="14.45" customHeight="1" x14ac:dyDescent="0.25">
      <c r="A19" s="83"/>
      <c r="B19" s="16">
        <v>1</v>
      </c>
      <c r="C19" s="6">
        <v>2</v>
      </c>
      <c r="D19" s="16">
        <v>3</v>
      </c>
      <c r="E19" s="6">
        <v>4</v>
      </c>
      <c r="F19" s="16">
        <v>5</v>
      </c>
      <c r="G19" s="1" t="s">
        <v>1</v>
      </c>
      <c r="H19" s="1" t="s">
        <v>7</v>
      </c>
    </row>
    <row r="20" spans="1:20" x14ac:dyDescent="0.25">
      <c r="A20" s="1" t="s">
        <v>77</v>
      </c>
      <c r="B20" s="9">
        <v>0</v>
      </c>
      <c r="C20" s="9">
        <v>5</v>
      </c>
      <c r="D20" s="9">
        <v>4</v>
      </c>
      <c r="E20" s="9">
        <v>2</v>
      </c>
      <c r="F20" s="9">
        <v>0</v>
      </c>
      <c r="G20" s="1">
        <f t="shared" ref="G20:G33" si="2">SUM(B20:F20)</f>
        <v>11</v>
      </c>
      <c r="H20" s="8">
        <f>G20/MAX($G$20:$G$23)</f>
        <v>0.52380952380952384</v>
      </c>
      <c r="I20" s="1"/>
      <c r="J20" t="b">
        <f t="shared" ref="J20:J32" si="3">A4=A20</f>
        <v>1</v>
      </c>
    </row>
    <row r="21" spans="1:20" x14ac:dyDescent="0.25">
      <c r="A21" s="1" t="s">
        <v>74</v>
      </c>
      <c r="B21" s="9">
        <v>0</v>
      </c>
      <c r="C21" s="9">
        <v>0</v>
      </c>
      <c r="D21" s="9">
        <v>4</v>
      </c>
      <c r="E21" s="9">
        <v>0</v>
      </c>
      <c r="F21" s="9">
        <v>7</v>
      </c>
      <c r="G21" s="1">
        <f t="shared" si="2"/>
        <v>11</v>
      </c>
      <c r="H21" s="8">
        <f>G21/MAX($G$20:$G$23)</f>
        <v>0.52380952380952384</v>
      </c>
      <c r="I21" s="1"/>
      <c r="J21" t="b">
        <f t="shared" si="3"/>
        <v>1</v>
      </c>
    </row>
    <row r="22" spans="1:20" x14ac:dyDescent="0.25">
      <c r="A22" s="1" t="s">
        <v>79</v>
      </c>
      <c r="B22" s="9">
        <v>2</v>
      </c>
      <c r="C22" s="9">
        <v>5</v>
      </c>
      <c r="D22" s="9">
        <v>3</v>
      </c>
      <c r="E22" s="9">
        <v>11</v>
      </c>
      <c r="F22" s="9">
        <v>0</v>
      </c>
      <c r="G22" s="1">
        <f t="shared" si="2"/>
        <v>21</v>
      </c>
      <c r="H22" s="8">
        <f>G22/MAX($G$20:$G$23)</f>
        <v>1</v>
      </c>
      <c r="I22" s="9"/>
      <c r="J22" t="b">
        <f t="shared" si="3"/>
        <v>1</v>
      </c>
    </row>
    <row r="23" spans="1:20" x14ac:dyDescent="0.25">
      <c r="A23" s="1" t="s">
        <v>73</v>
      </c>
      <c r="B23" s="9">
        <v>2</v>
      </c>
      <c r="C23" s="9">
        <v>0</v>
      </c>
      <c r="D23" s="9">
        <v>3</v>
      </c>
      <c r="E23" s="9">
        <v>5</v>
      </c>
      <c r="F23" s="9">
        <v>0</v>
      </c>
      <c r="G23" s="1">
        <f t="shared" si="2"/>
        <v>10</v>
      </c>
      <c r="H23" s="8">
        <f>G23/MAX($G$20:$G$23)</f>
        <v>0.47619047619047616</v>
      </c>
      <c r="I23" s="9"/>
      <c r="J23" t="b">
        <f t="shared" si="3"/>
        <v>1</v>
      </c>
    </row>
    <row r="24" spans="1:20" x14ac:dyDescent="0.25">
      <c r="A24" s="1"/>
      <c r="B24" s="9"/>
      <c r="C24" s="9"/>
      <c r="D24" s="9"/>
      <c r="E24" s="9"/>
      <c r="F24" s="9"/>
      <c r="G24" s="1">
        <f t="shared" si="2"/>
        <v>0</v>
      </c>
      <c r="H24" s="8">
        <f>G24/MAX($G$20:$G$33)</f>
        <v>0</v>
      </c>
      <c r="I24" s="1"/>
      <c r="J24" t="b">
        <f t="shared" si="3"/>
        <v>1</v>
      </c>
    </row>
    <row r="25" spans="1:20" x14ac:dyDescent="0.25">
      <c r="A25" s="3" t="s">
        <v>0</v>
      </c>
      <c r="B25" s="9"/>
      <c r="C25" s="9"/>
      <c r="D25" s="9"/>
      <c r="E25" s="9"/>
      <c r="F25" s="9"/>
      <c r="G25" s="1">
        <f t="shared" si="2"/>
        <v>0</v>
      </c>
      <c r="H25" s="8">
        <f>G25/MAX($G$20:$G$33)</f>
        <v>0</v>
      </c>
      <c r="I25" s="1"/>
      <c r="J25" t="b">
        <f t="shared" si="3"/>
        <v>1</v>
      </c>
    </row>
    <row r="26" spans="1:20" x14ac:dyDescent="0.25">
      <c r="A26" s="1" t="s">
        <v>37</v>
      </c>
      <c r="B26" s="9">
        <v>0</v>
      </c>
      <c r="C26" s="9">
        <v>4</v>
      </c>
      <c r="D26" s="9">
        <v>0</v>
      </c>
      <c r="E26" s="9">
        <v>9</v>
      </c>
      <c r="F26" s="9">
        <v>2</v>
      </c>
      <c r="G26" s="1">
        <f t="shared" si="2"/>
        <v>15</v>
      </c>
      <c r="H26" s="8">
        <f t="shared" ref="H26:H31" si="4">G26/MAX($G$26:$G$33)</f>
        <v>0.75</v>
      </c>
      <c r="I26" s="1"/>
      <c r="J26" t="b">
        <f t="shared" si="3"/>
        <v>1</v>
      </c>
    </row>
    <row r="27" spans="1:20" x14ac:dyDescent="0.25">
      <c r="A27" s="1" t="s">
        <v>35</v>
      </c>
      <c r="B27" s="9">
        <v>0</v>
      </c>
      <c r="C27" s="9">
        <v>4</v>
      </c>
      <c r="D27" s="9">
        <v>4</v>
      </c>
      <c r="E27" s="9">
        <v>9</v>
      </c>
      <c r="F27" s="9">
        <v>3</v>
      </c>
      <c r="G27" s="1">
        <f t="shared" si="2"/>
        <v>20</v>
      </c>
      <c r="H27" s="8">
        <f t="shared" si="4"/>
        <v>1</v>
      </c>
      <c r="I27" s="1"/>
      <c r="J27" t="b">
        <f t="shared" si="3"/>
        <v>1</v>
      </c>
    </row>
    <row r="28" spans="1:20" x14ac:dyDescent="0.25">
      <c r="A28" s="1" t="s">
        <v>78</v>
      </c>
      <c r="B28" s="9">
        <v>0</v>
      </c>
      <c r="C28" s="9">
        <v>0</v>
      </c>
      <c r="D28" s="9">
        <v>0</v>
      </c>
      <c r="E28" s="9">
        <v>9</v>
      </c>
      <c r="F28" s="9">
        <v>4</v>
      </c>
      <c r="G28" s="1">
        <f t="shared" si="2"/>
        <v>13</v>
      </c>
      <c r="H28" s="8">
        <f t="shared" si="4"/>
        <v>0.65</v>
      </c>
      <c r="I28" s="1"/>
      <c r="J28" t="b">
        <f t="shared" si="3"/>
        <v>1</v>
      </c>
    </row>
    <row r="29" spans="1:20" x14ac:dyDescent="0.25">
      <c r="A29" s="1" t="s">
        <v>36</v>
      </c>
      <c r="B29" s="9">
        <v>0</v>
      </c>
      <c r="C29" s="9">
        <v>0</v>
      </c>
      <c r="D29" s="9">
        <v>0</v>
      </c>
      <c r="E29" s="9">
        <v>0</v>
      </c>
      <c r="F29" s="9">
        <v>9</v>
      </c>
      <c r="G29" s="1">
        <f t="shared" si="2"/>
        <v>9</v>
      </c>
      <c r="H29" s="8">
        <f t="shared" si="4"/>
        <v>0.45</v>
      </c>
      <c r="I29" s="9"/>
      <c r="J29" t="b">
        <f t="shared" si="3"/>
        <v>1</v>
      </c>
    </row>
    <row r="30" spans="1:20" x14ac:dyDescent="0.25">
      <c r="A30" s="1" t="s">
        <v>34</v>
      </c>
      <c r="B30" s="9">
        <v>0</v>
      </c>
      <c r="C30" s="9">
        <v>0</v>
      </c>
      <c r="D30" s="9">
        <v>0</v>
      </c>
      <c r="E30" s="9">
        <v>0</v>
      </c>
      <c r="F30" s="9">
        <v>7</v>
      </c>
      <c r="G30" s="1">
        <f t="shared" si="2"/>
        <v>7</v>
      </c>
      <c r="H30" s="8">
        <f t="shared" si="4"/>
        <v>0.35</v>
      </c>
      <c r="I30" s="1"/>
      <c r="J30" t="b">
        <f t="shared" si="3"/>
        <v>1</v>
      </c>
    </row>
    <row r="31" spans="1:20" x14ac:dyDescent="0.25">
      <c r="A31" s="1" t="s">
        <v>71</v>
      </c>
      <c r="B31" s="9">
        <v>1</v>
      </c>
      <c r="C31" s="9">
        <v>8</v>
      </c>
      <c r="D31" s="9">
        <v>0</v>
      </c>
      <c r="E31" s="9">
        <v>7</v>
      </c>
      <c r="F31" s="9">
        <v>3</v>
      </c>
      <c r="G31" s="1">
        <f t="shared" si="2"/>
        <v>19</v>
      </c>
      <c r="H31" s="8">
        <f t="shared" si="4"/>
        <v>0.95</v>
      </c>
      <c r="I31" s="1"/>
      <c r="J31" t="b">
        <f t="shared" si="3"/>
        <v>1</v>
      </c>
    </row>
    <row r="32" spans="1:20" x14ac:dyDescent="0.25">
      <c r="A32" s="1"/>
      <c r="B32" s="9"/>
      <c r="C32" s="9"/>
      <c r="D32" s="9"/>
      <c r="E32" s="9"/>
      <c r="F32" s="9"/>
      <c r="G32" s="1">
        <f t="shared" si="2"/>
        <v>0</v>
      </c>
      <c r="H32" s="8">
        <f>G32/MAX($G$20:$G$33)</f>
        <v>0</v>
      </c>
      <c r="I32" s="1"/>
      <c r="J32" t="b">
        <f t="shared" si="3"/>
        <v>1</v>
      </c>
    </row>
    <row r="33" spans="1:10" x14ac:dyDescent="0.25">
      <c r="A33" s="1" t="s">
        <v>89</v>
      </c>
      <c r="B33" s="9"/>
      <c r="C33" s="9"/>
      <c r="D33" s="9"/>
      <c r="E33" s="9"/>
      <c r="F33" s="9"/>
      <c r="G33" s="1">
        <f t="shared" si="2"/>
        <v>0</v>
      </c>
      <c r="H33" s="8">
        <f>G33/MAX($G$20:$G$33)</f>
        <v>0</v>
      </c>
      <c r="I33" s="1"/>
      <c r="J33" t="b">
        <f>A17=A33</f>
        <v>1</v>
      </c>
    </row>
    <row r="34" spans="1:10" ht="18" customHeight="1" x14ac:dyDescent="0.25">
      <c r="A34" s="83" t="s">
        <v>83</v>
      </c>
    </row>
    <row r="35" spans="1:10" ht="14.45" customHeight="1" x14ac:dyDescent="0.25">
      <c r="A35" s="83"/>
      <c r="B35" s="16">
        <v>1</v>
      </c>
      <c r="C35" s="6">
        <v>2</v>
      </c>
      <c r="D35" s="16">
        <v>3</v>
      </c>
      <c r="E35" s="6">
        <v>4</v>
      </c>
      <c r="F35" s="16">
        <v>5</v>
      </c>
      <c r="G35" s="1" t="s">
        <v>1</v>
      </c>
      <c r="H35" s="1" t="s">
        <v>7</v>
      </c>
    </row>
    <row r="36" spans="1:10" x14ac:dyDescent="0.25">
      <c r="A36" s="1" t="s">
        <v>77</v>
      </c>
      <c r="B36" s="9">
        <v>0</v>
      </c>
      <c r="C36" s="9">
        <v>5</v>
      </c>
      <c r="D36" s="9">
        <v>0</v>
      </c>
      <c r="E36" s="9">
        <v>0</v>
      </c>
      <c r="F36" s="9">
        <v>5</v>
      </c>
      <c r="G36" s="1">
        <f t="shared" ref="G36:G49" si="5">SUM(B36:F36)</f>
        <v>10</v>
      </c>
      <c r="H36" s="8">
        <f>G36/MAX($G$36:$G$39)</f>
        <v>0.23255813953488372</v>
      </c>
      <c r="I36" s="1"/>
      <c r="J36" t="b">
        <f t="shared" ref="J36:J46" si="6">A20=A36</f>
        <v>1</v>
      </c>
    </row>
    <row r="37" spans="1:10" x14ac:dyDescent="0.25">
      <c r="A37" s="1" t="s">
        <v>74</v>
      </c>
      <c r="B37" s="9">
        <v>2</v>
      </c>
      <c r="C37" s="9">
        <v>3</v>
      </c>
      <c r="D37" s="9">
        <v>5</v>
      </c>
      <c r="E37" s="9">
        <v>4</v>
      </c>
      <c r="F37" s="9">
        <v>4</v>
      </c>
      <c r="G37" s="1">
        <f t="shared" si="5"/>
        <v>18</v>
      </c>
      <c r="H37" s="8">
        <f>G37/MAX($G$36:$G$39)</f>
        <v>0.41860465116279072</v>
      </c>
      <c r="I37" s="1"/>
      <c r="J37" t="b">
        <f t="shared" si="6"/>
        <v>1</v>
      </c>
    </row>
    <row r="38" spans="1:10" x14ac:dyDescent="0.25">
      <c r="A38" s="1" t="s">
        <v>79</v>
      </c>
      <c r="B38" s="9">
        <v>8</v>
      </c>
      <c r="C38" s="9">
        <v>4</v>
      </c>
      <c r="D38" s="9">
        <v>3</v>
      </c>
      <c r="E38" s="9">
        <v>5</v>
      </c>
      <c r="F38" s="9">
        <v>12</v>
      </c>
      <c r="G38" s="1">
        <f t="shared" si="5"/>
        <v>32</v>
      </c>
      <c r="H38" s="8">
        <f>G38/MAX($G$36:$G$39)</f>
        <v>0.7441860465116279</v>
      </c>
      <c r="I38" s="1"/>
      <c r="J38" t="b">
        <f t="shared" si="6"/>
        <v>1</v>
      </c>
    </row>
    <row r="39" spans="1:10" x14ac:dyDescent="0.25">
      <c r="A39" s="1" t="s">
        <v>73</v>
      </c>
      <c r="B39" s="9">
        <v>11</v>
      </c>
      <c r="C39" s="9">
        <v>4</v>
      </c>
      <c r="D39" s="9">
        <v>7</v>
      </c>
      <c r="E39" s="9">
        <v>14</v>
      </c>
      <c r="F39" s="9">
        <v>7</v>
      </c>
      <c r="G39" s="1">
        <f t="shared" si="5"/>
        <v>43</v>
      </c>
      <c r="H39" s="8">
        <f>G39/MAX($G$36:$G$39)</f>
        <v>1</v>
      </c>
      <c r="I39" s="1"/>
      <c r="J39" t="b">
        <f t="shared" si="6"/>
        <v>1</v>
      </c>
    </row>
    <row r="40" spans="1:10" x14ac:dyDescent="0.25">
      <c r="A40" s="1"/>
      <c r="B40" s="9"/>
      <c r="C40" s="9"/>
      <c r="D40" s="9"/>
      <c r="E40" s="9"/>
      <c r="F40" s="9"/>
      <c r="G40" s="1">
        <f t="shared" si="5"/>
        <v>0</v>
      </c>
      <c r="H40" s="8">
        <f>G40/MAX($G$36:$G$49)</f>
        <v>0</v>
      </c>
      <c r="I40" s="1"/>
      <c r="J40" t="b">
        <f t="shared" si="6"/>
        <v>1</v>
      </c>
    </row>
    <row r="41" spans="1:10" x14ac:dyDescent="0.25">
      <c r="A41" s="3" t="s">
        <v>0</v>
      </c>
      <c r="B41" s="9"/>
      <c r="C41" s="9"/>
      <c r="D41" s="9"/>
      <c r="E41" s="9"/>
      <c r="F41" s="9"/>
      <c r="G41" s="1">
        <f t="shared" si="5"/>
        <v>0</v>
      </c>
      <c r="H41" s="8">
        <f>G41/MAX($G$36:$G$49)</f>
        <v>0</v>
      </c>
      <c r="I41" s="1"/>
      <c r="J41" t="b">
        <f t="shared" si="6"/>
        <v>1</v>
      </c>
    </row>
    <row r="42" spans="1:10" x14ac:dyDescent="0.25">
      <c r="A42" s="1" t="s">
        <v>37</v>
      </c>
      <c r="B42" s="9">
        <v>1</v>
      </c>
      <c r="C42" s="9">
        <v>9</v>
      </c>
      <c r="D42" s="9">
        <v>5</v>
      </c>
      <c r="E42" s="9">
        <v>3</v>
      </c>
      <c r="F42" s="9">
        <v>0</v>
      </c>
      <c r="G42" s="1">
        <f t="shared" si="5"/>
        <v>18</v>
      </c>
      <c r="H42" s="8">
        <f t="shared" ref="H42:H47" si="7">G42/MAX($G$42:$G$49)</f>
        <v>0.34615384615384615</v>
      </c>
      <c r="I42" s="1"/>
      <c r="J42" t="b">
        <f t="shared" si="6"/>
        <v>1</v>
      </c>
    </row>
    <row r="43" spans="1:10" x14ac:dyDescent="0.25">
      <c r="A43" s="1" t="s">
        <v>35</v>
      </c>
      <c r="B43" s="9">
        <v>3</v>
      </c>
      <c r="C43" s="9">
        <v>4</v>
      </c>
      <c r="D43" s="9">
        <v>4</v>
      </c>
      <c r="E43" s="9">
        <v>5</v>
      </c>
      <c r="F43" s="9">
        <v>11</v>
      </c>
      <c r="G43" s="1">
        <f t="shared" si="5"/>
        <v>27</v>
      </c>
      <c r="H43" s="8">
        <f t="shared" si="7"/>
        <v>0.51923076923076927</v>
      </c>
      <c r="I43" s="1"/>
      <c r="J43" t="b">
        <f t="shared" si="6"/>
        <v>1</v>
      </c>
    </row>
    <row r="44" spans="1:10" x14ac:dyDescent="0.25">
      <c r="A44" s="1" t="s">
        <v>78</v>
      </c>
      <c r="B44" s="9">
        <v>7</v>
      </c>
      <c r="C44" s="9">
        <v>10</v>
      </c>
      <c r="D44" s="9">
        <v>0</v>
      </c>
      <c r="E44" s="9">
        <v>7</v>
      </c>
      <c r="F44" s="9">
        <v>9</v>
      </c>
      <c r="G44" s="1">
        <f t="shared" si="5"/>
        <v>33</v>
      </c>
      <c r="H44" s="8">
        <f t="shared" si="7"/>
        <v>0.63461538461538458</v>
      </c>
      <c r="I44" s="1"/>
      <c r="J44" t="b">
        <f t="shared" si="6"/>
        <v>1</v>
      </c>
    </row>
    <row r="45" spans="1:10" x14ac:dyDescent="0.25">
      <c r="A45" s="1" t="s">
        <v>36</v>
      </c>
      <c r="B45" s="9">
        <v>3</v>
      </c>
      <c r="C45" s="9">
        <v>0</v>
      </c>
      <c r="D45" s="9">
        <v>2</v>
      </c>
      <c r="E45" s="9">
        <v>3</v>
      </c>
      <c r="F45" s="9">
        <v>0</v>
      </c>
      <c r="G45" s="1">
        <f t="shared" si="5"/>
        <v>8</v>
      </c>
      <c r="H45" s="8">
        <f t="shared" si="7"/>
        <v>0.15384615384615385</v>
      </c>
      <c r="I45" s="1"/>
      <c r="J45" t="b">
        <f t="shared" si="6"/>
        <v>1</v>
      </c>
    </row>
    <row r="46" spans="1:10" x14ac:dyDescent="0.25">
      <c r="A46" s="1" t="s">
        <v>34</v>
      </c>
      <c r="B46" s="9">
        <v>12</v>
      </c>
      <c r="C46" s="9">
        <v>12</v>
      </c>
      <c r="D46" s="9">
        <v>14</v>
      </c>
      <c r="E46" s="9">
        <v>7</v>
      </c>
      <c r="F46" s="9">
        <v>7</v>
      </c>
      <c r="G46" s="1">
        <f t="shared" si="5"/>
        <v>52</v>
      </c>
      <c r="H46" s="8">
        <f t="shared" si="7"/>
        <v>1</v>
      </c>
      <c r="I46" s="1"/>
      <c r="J46" t="b">
        <f t="shared" si="6"/>
        <v>1</v>
      </c>
    </row>
    <row r="47" spans="1:10" x14ac:dyDescent="0.25">
      <c r="A47" s="1" t="s">
        <v>71</v>
      </c>
      <c r="B47" s="9">
        <v>10</v>
      </c>
      <c r="C47" s="9">
        <v>10</v>
      </c>
      <c r="D47" s="9">
        <v>5</v>
      </c>
      <c r="E47" s="9">
        <v>7</v>
      </c>
      <c r="F47" s="9">
        <v>5</v>
      </c>
      <c r="G47" s="1">
        <f t="shared" si="5"/>
        <v>37</v>
      </c>
      <c r="H47" s="8">
        <f t="shared" si="7"/>
        <v>0.71153846153846156</v>
      </c>
      <c r="I47" s="1"/>
    </row>
    <row r="48" spans="1:10" x14ac:dyDescent="0.25">
      <c r="A48" s="1"/>
      <c r="B48" s="9"/>
      <c r="C48" s="9"/>
      <c r="D48" s="9"/>
      <c r="E48" s="9"/>
      <c r="F48" s="9"/>
      <c r="G48" s="1">
        <f t="shared" si="5"/>
        <v>0</v>
      </c>
      <c r="H48" s="8">
        <f>G48/MAX($G$36:$G$49)</f>
        <v>0</v>
      </c>
      <c r="I48" s="1"/>
    </row>
    <row r="49" spans="1:9" x14ac:dyDescent="0.25">
      <c r="A49" s="1" t="s">
        <v>89</v>
      </c>
      <c r="B49" s="9"/>
      <c r="C49" s="9"/>
      <c r="D49" s="9"/>
      <c r="E49" s="9"/>
      <c r="F49" s="9"/>
      <c r="G49" s="1">
        <f t="shared" si="5"/>
        <v>0</v>
      </c>
      <c r="H49" s="8">
        <f>G49/MAX($G$36:$G$49)</f>
        <v>0</v>
      </c>
      <c r="I49" s="1"/>
    </row>
    <row r="50" spans="1:9" ht="14.45" customHeight="1" x14ac:dyDescent="0.25">
      <c r="A50" s="83" t="s">
        <v>84</v>
      </c>
    </row>
    <row r="51" spans="1:9" ht="14.45" customHeight="1" x14ac:dyDescent="0.25">
      <c r="A51" s="83"/>
      <c r="B51" s="16">
        <v>1</v>
      </c>
      <c r="C51" s="6">
        <v>2</v>
      </c>
      <c r="D51" s="16">
        <v>3</v>
      </c>
      <c r="E51" s="6">
        <v>4</v>
      </c>
      <c r="F51" s="16">
        <v>5</v>
      </c>
      <c r="G51" s="1" t="s">
        <v>1</v>
      </c>
      <c r="H51" s="1" t="s">
        <v>7</v>
      </c>
    </row>
    <row r="52" spans="1:9" x14ac:dyDescent="0.25">
      <c r="A52" s="1" t="s">
        <v>77</v>
      </c>
      <c r="B52" s="9">
        <f>G4+G20+G36</f>
        <v>50</v>
      </c>
      <c r="C52" s="9"/>
      <c r="D52" s="9"/>
      <c r="E52" s="9"/>
      <c r="F52" s="9"/>
      <c r="G52" s="1">
        <f>SUM(B52:F52)</f>
        <v>50</v>
      </c>
      <c r="H52" s="8">
        <f>G52/MAX($G$52:$G$55)</f>
        <v>0.45454545454545453</v>
      </c>
      <c r="I52" s="1">
        <v>3</v>
      </c>
    </row>
    <row r="53" spans="1:9" x14ac:dyDescent="0.25">
      <c r="A53" s="1" t="s">
        <v>74</v>
      </c>
      <c r="B53" s="9">
        <f>G5+G21+G37</f>
        <v>48</v>
      </c>
      <c r="C53" s="9"/>
      <c r="D53" s="9"/>
      <c r="E53" s="9"/>
      <c r="F53" s="9"/>
      <c r="G53" s="1">
        <f>SUM(B53:F53)</f>
        <v>48</v>
      </c>
      <c r="H53" s="8">
        <f>G53/MAX($G$52:$G$55)</f>
        <v>0.43636363636363634</v>
      </c>
      <c r="I53" s="1"/>
    </row>
    <row r="54" spans="1:9" x14ac:dyDescent="0.25">
      <c r="A54" s="1" t="s">
        <v>79</v>
      </c>
      <c r="B54" s="9">
        <f>G6+G22+G38</f>
        <v>96</v>
      </c>
      <c r="C54" s="9"/>
      <c r="D54" s="9"/>
      <c r="E54" s="9"/>
      <c r="F54" s="9"/>
      <c r="G54" s="1">
        <f t="shared" ref="G54:G65" si="8">SUM(B54:F54)</f>
        <v>96</v>
      </c>
      <c r="H54" s="8">
        <f>G54/MAX($G$52:$G$55)</f>
        <v>0.87272727272727268</v>
      </c>
      <c r="I54" s="70">
        <v>2</v>
      </c>
    </row>
    <row r="55" spans="1:9" x14ac:dyDescent="0.25">
      <c r="A55" s="1" t="s">
        <v>73</v>
      </c>
      <c r="B55" s="9">
        <f>G7+G23+G39</f>
        <v>110</v>
      </c>
      <c r="C55" s="9"/>
      <c r="D55" s="9"/>
      <c r="E55" s="9"/>
      <c r="F55" s="9"/>
      <c r="G55" s="1">
        <f t="shared" si="8"/>
        <v>110</v>
      </c>
      <c r="H55" s="8">
        <f>G55/MAX($G$52:$G$55)</f>
        <v>1</v>
      </c>
      <c r="I55" s="1">
        <v>1</v>
      </c>
    </row>
    <row r="56" spans="1:9" x14ac:dyDescent="0.25">
      <c r="A56" s="1"/>
      <c r="B56" s="9"/>
      <c r="C56" s="9"/>
      <c r="D56" s="9"/>
      <c r="E56" s="9"/>
      <c r="F56" s="9"/>
      <c r="G56" s="1">
        <f t="shared" si="8"/>
        <v>0</v>
      </c>
      <c r="H56" s="8">
        <f>G56/MAX($G$52:$G$65)</f>
        <v>0</v>
      </c>
      <c r="I56" s="1"/>
    </row>
    <row r="57" spans="1:9" x14ac:dyDescent="0.25">
      <c r="A57" s="3" t="s">
        <v>0</v>
      </c>
      <c r="B57" s="9"/>
      <c r="C57" s="9"/>
      <c r="D57" s="9"/>
      <c r="E57" s="9"/>
      <c r="F57" s="9"/>
      <c r="G57" s="1">
        <f t="shared" si="8"/>
        <v>0</v>
      </c>
      <c r="H57" s="8">
        <f>G57/MAX($G$52:$G$65)</f>
        <v>0</v>
      </c>
      <c r="I57" s="1"/>
    </row>
    <row r="58" spans="1:9" x14ac:dyDescent="0.25">
      <c r="A58" s="1" t="s">
        <v>37</v>
      </c>
      <c r="B58" s="9">
        <f t="shared" ref="B58:B63" si="9">G10+G26+G42</f>
        <v>72</v>
      </c>
      <c r="C58" s="9"/>
      <c r="D58" s="9"/>
      <c r="E58" s="9"/>
      <c r="F58" s="9"/>
      <c r="G58" s="1">
        <f t="shared" si="8"/>
        <v>72</v>
      </c>
      <c r="H58" s="8">
        <f t="shared" ref="H58:H63" si="10">G58/MAX($G$58:$G$65)</f>
        <v>0.5714285714285714</v>
      </c>
      <c r="I58" s="1"/>
    </row>
    <row r="59" spans="1:9" x14ac:dyDescent="0.25">
      <c r="A59" s="1" t="s">
        <v>35</v>
      </c>
      <c r="B59" s="9">
        <f t="shared" si="9"/>
        <v>78</v>
      </c>
      <c r="C59" s="9"/>
      <c r="D59" s="9"/>
      <c r="E59" s="9"/>
      <c r="F59" s="9"/>
      <c r="G59" s="1">
        <f t="shared" si="8"/>
        <v>78</v>
      </c>
      <c r="H59" s="8">
        <f t="shared" si="10"/>
        <v>0.61904761904761907</v>
      </c>
      <c r="I59" s="1">
        <v>3</v>
      </c>
    </row>
    <row r="60" spans="1:9" x14ac:dyDescent="0.25">
      <c r="A60" s="1" t="s">
        <v>78</v>
      </c>
      <c r="B60" s="9">
        <f t="shared" si="9"/>
        <v>67</v>
      </c>
      <c r="C60" s="9"/>
      <c r="D60" s="9"/>
      <c r="E60" s="9"/>
      <c r="F60" s="9"/>
      <c r="G60" s="1">
        <f t="shared" si="8"/>
        <v>67</v>
      </c>
      <c r="H60" s="8">
        <f t="shared" si="10"/>
        <v>0.53174603174603174</v>
      </c>
      <c r="I60" s="1"/>
    </row>
    <row r="61" spans="1:9" x14ac:dyDescent="0.25">
      <c r="A61" s="1" t="s">
        <v>36</v>
      </c>
      <c r="B61" s="9">
        <f t="shared" si="9"/>
        <v>41</v>
      </c>
      <c r="C61" s="9"/>
      <c r="D61" s="9"/>
      <c r="E61" s="9"/>
      <c r="F61" s="9"/>
      <c r="G61" s="1">
        <f t="shared" si="8"/>
        <v>41</v>
      </c>
      <c r="H61" s="8">
        <f t="shared" si="10"/>
        <v>0.32539682539682541</v>
      </c>
      <c r="I61" s="12"/>
    </row>
    <row r="62" spans="1:9" x14ac:dyDescent="0.25">
      <c r="A62" s="1" t="s">
        <v>34</v>
      </c>
      <c r="B62" s="9">
        <f t="shared" si="9"/>
        <v>126</v>
      </c>
      <c r="C62" s="9"/>
      <c r="D62" s="9"/>
      <c r="E62" s="9"/>
      <c r="F62" s="9"/>
      <c r="G62" s="1">
        <f t="shared" si="8"/>
        <v>126</v>
      </c>
      <c r="H62" s="8">
        <f t="shared" si="10"/>
        <v>1</v>
      </c>
      <c r="I62" s="1">
        <v>1</v>
      </c>
    </row>
    <row r="63" spans="1:9" x14ac:dyDescent="0.25">
      <c r="A63" s="1" t="s">
        <v>71</v>
      </c>
      <c r="B63" s="9">
        <f t="shared" si="9"/>
        <v>88</v>
      </c>
      <c r="C63" s="9"/>
      <c r="D63" s="9"/>
      <c r="E63" s="9"/>
      <c r="F63" s="9"/>
      <c r="G63" s="1">
        <f t="shared" si="8"/>
        <v>88</v>
      </c>
      <c r="H63" s="8">
        <f t="shared" si="10"/>
        <v>0.69841269841269837</v>
      </c>
      <c r="I63" s="1">
        <v>2</v>
      </c>
    </row>
    <row r="64" spans="1:9" x14ac:dyDescent="0.25">
      <c r="B64" s="9"/>
      <c r="C64" s="9"/>
      <c r="D64" s="9"/>
      <c r="E64" s="9"/>
      <c r="F64" s="9"/>
      <c r="G64" s="1">
        <f t="shared" si="8"/>
        <v>0</v>
      </c>
      <c r="H64" s="8">
        <f>G64/MAX($G$52:$G$65)</f>
        <v>0</v>
      </c>
      <c r="I64" s="1"/>
    </row>
    <row r="65" spans="1:9" x14ac:dyDescent="0.25">
      <c r="A65" s="1" t="s">
        <v>89</v>
      </c>
      <c r="B65" s="9"/>
      <c r="C65" s="9"/>
      <c r="D65" s="9"/>
      <c r="E65" s="9"/>
      <c r="F65" s="9"/>
      <c r="G65" s="1">
        <f t="shared" si="8"/>
        <v>0</v>
      </c>
      <c r="H65" s="8">
        <f>G65/MAX($G$52:$G$65)</f>
        <v>0</v>
      </c>
      <c r="I65" s="1"/>
    </row>
  </sheetData>
  <mergeCells count="5">
    <mergeCell ref="A2:A3"/>
    <mergeCell ref="A18:A19"/>
    <mergeCell ref="A34:A35"/>
    <mergeCell ref="A50:A51"/>
    <mergeCell ref="L3:L4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1"/>
  <sheetViews>
    <sheetView workbookViewId="0">
      <selection activeCell="H33" sqref="H33"/>
    </sheetView>
  </sheetViews>
  <sheetFormatPr defaultRowHeight="15" x14ac:dyDescent="0.25"/>
  <cols>
    <col min="1" max="1" width="3" bestFit="1" customWidth="1"/>
    <col min="2" max="2" width="23.7109375" customWidth="1"/>
    <col min="3" max="3" width="23" customWidth="1"/>
    <col min="4" max="4" width="26.140625" customWidth="1"/>
    <col min="6" max="6" width="21.28515625" customWidth="1"/>
    <col min="10" max="10" width="20.140625" customWidth="1"/>
    <col min="11" max="11" width="11.85546875" customWidth="1"/>
    <col min="12" max="12" width="17.42578125" customWidth="1"/>
    <col min="13" max="13" width="11.85546875" customWidth="1"/>
    <col min="14" max="14" width="14.140625" customWidth="1"/>
  </cols>
  <sheetData>
    <row r="1" spans="2:12" ht="19.5" thickBot="1" x14ac:dyDescent="0.35">
      <c r="B1" s="15" t="s">
        <v>85</v>
      </c>
      <c r="D1" t="s">
        <v>87</v>
      </c>
    </row>
    <row r="2" spans="2:12" ht="19.5" customHeight="1" thickBot="1" x14ac:dyDescent="0.3">
      <c r="B2" t="s">
        <v>38</v>
      </c>
      <c r="C2" s="26" t="s">
        <v>28</v>
      </c>
      <c r="F2" t="s">
        <v>86</v>
      </c>
    </row>
    <row r="3" spans="2:12" ht="32.25" customHeight="1" thickBot="1" x14ac:dyDescent="0.3">
      <c r="D3" s="26" t="s">
        <v>96</v>
      </c>
    </row>
    <row r="4" spans="2:12" ht="27.75" customHeight="1" thickBot="1" x14ac:dyDescent="0.3">
      <c r="C4" s="26" t="s">
        <v>77</v>
      </c>
      <c r="E4" s="87" t="s">
        <v>91</v>
      </c>
      <c r="F4" s="88"/>
      <c r="L4" s="27"/>
    </row>
    <row r="5" spans="2:12" ht="19.5" customHeight="1" thickBot="1" x14ac:dyDescent="0.3">
      <c r="E5" s="89"/>
      <c r="F5" s="90"/>
      <c r="K5">
        <v>1</v>
      </c>
      <c r="L5" t="s">
        <v>93</v>
      </c>
    </row>
    <row r="6" spans="2:12" ht="24.75" customHeight="1" thickBot="1" x14ac:dyDescent="0.3">
      <c r="C6" s="26" t="s">
        <v>24</v>
      </c>
      <c r="E6" s="91"/>
      <c r="F6" s="92"/>
      <c r="H6" s="86" t="s">
        <v>88</v>
      </c>
      <c r="I6" s="86"/>
      <c r="K6">
        <v>2</v>
      </c>
      <c r="L6" t="s">
        <v>91</v>
      </c>
    </row>
    <row r="7" spans="2:12" ht="29.25" customHeight="1" thickBot="1" x14ac:dyDescent="0.3">
      <c r="C7" s="30"/>
      <c r="D7" s="29" t="s">
        <v>91</v>
      </c>
      <c r="E7" s="65"/>
      <c r="F7" s="65"/>
      <c r="K7">
        <v>3</v>
      </c>
      <c r="L7" t="s">
        <v>96</v>
      </c>
    </row>
    <row r="8" spans="2:12" ht="23.25" customHeight="1" thickBot="1" x14ac:dyDescent="0.3">
      <c r="C8" s="26" t="s">
        <v>73</v>
      </c>
      <c r="E8" s="65"/>
      <c r="F8" s="65"/>
      <c r="G8" s="87" t="s">
        <v>93</v>
      </c>
      <c r="H8" s="93"/>
      <c r="I8" s="93"/>
      <c r="J8" s="88"/>
    </row>
    <row r="9" spans="2:12" ht="27" customHeight="1" thickBot="1" x14ac:dyDescent="0.3">
      <c r="C9" s="30"/>
      <c r="E9" s="65"/>
      <c r="F9" s="65"/>
      <c r="G9" s="91"/>
      <c r="H9" s="94"/>
      <c r="I9" s="94"/>
      <c r="J9" s="92"/>
    </row>
    <row r="10" spans="2:12" ht="30" customHeight="1" thickBot="1" x14ac:dyDescent="0.3">
      <c r="C10" s="26" t="s">
        <v>74</v>
      </c>
      <c r="D10" s="30"/>
      <c r="E10" s="65"/>
      <c r="F10" s="65"/>
    </row>
    <row r="11" spans="2:12" ht="28.5" customHeight="1" thickBot="1" x14ac:dyDescent="0.3">
      <c r="C11" s="30"/>
      <c r="D11" s="26" t="s">
        <v>93</v>
      </c>
    </row>
    <row r="12" spans="2:12" ht="25.5" customHeight="1" thickBot="1" x14ac:dyDescent="0.3">
      <c r="C12" s="26" t="s">
        <v>33</v>
      </c>
      <c r="E12" s="87" t="s">
        <v>93</v>
      </c>
      <c r="F12" s="88"/>
      <c r="L12" s="27"/>
    </row>
    <row r="13" spans="2:12" ht="30" customHeight="1" thickBot="1" x14ac:dyDescent="0.3">
      <c r="C13" s="30"/>
      <c r="E13" s="89"/>
      <c r="F13" s="90"/>
    </row>
    <row r="14" spans="2:12" ht="25.5" customHeight="1" thickBot="1" x14ac:dyDescent="0.3">
      <c r="C14" s="26" t="s">
        <v>25</v>
      </c>
      <c r="E14" s="91"/>
      <c r="F14" s="92"/>
    </row>
    <row r="15" spans="2:12" ht="30" customHeight="1" thickBot="1" x14ac:dyDescent="0.3">
      <c r="C15" s="30"/>
      <c r="D15" s="26" t="s">
        <v>25</v>
      </c>
      <c r="E15" s="65"/>
      <c r="F15" s="65"/>
    </row>
    <row r="16" spans="2:12" ht="25.5" customHeight="1" thickBot="1" x14ac:dyDescent="0.3">
      <c r="C16" s="26" t="s">
        <v>27</v>
      </c>
      <c r="E16" s="65"/>
      <c r="F16" s="65"/>
    </row>
    <row r="17" spans="1:8" ht="15.75" x14ac:dyDescent="0.25">
      <c r="C17" s="30"/>
      <c r="E17" s="95"/>
      <c r="F17" s="95"/>
    </row>
    <row r="18" spans="1:8" ht="15.75" x14ac:dyDescent="0.25">
      <c r="C18" s="30"/>
      <c r="E18" s="95"/>
      <c r="F18" s="95"/>
    </row>
    <row r="19" spans="1:8" ht="29.25" customHeight="1" x14ac:dyDescent="0.25">
      <c r="A19">
        <v>11</v>
      </c>
      <c r="C19" s="30"/>
    </row>
    <row r="20" spans="1:8" ht="16.5" thickBot="1" x14ac:dyDescent="0.3">
      <c r="A20">
        <v>12</v>
      </c>
      <c r="C20" s="28"/>
    </row>
    <row r="22" spans="1:8" x14ac:dyDescent="0.25">
      <c r="A22">
        <v>13</v>
      </c>
    </row>
    <row r="23" spans="1:8" ht="18.75" x14ac:dyDescent="0.3">
      <c r="B23" s="15" t="s">
        <v>39</v>
      </c>
    </row>
    <row r="24" spans="1:8" x14ac:dyDescent="0.25">
      <c r="B24" t="s">
        <v>38</v>
      </c>
    </row>
    <row r="26" spans="1:8" ht="24.75" customHeight="1" thickBot="1" x14ac:dyDescent="0.3"/>
    <row r="27" spans="1:8" ht="15.75" thickBot="1" x14ac:dyDescent="0.3">
      <c r="C27" s="26" t="s">
        <v>36</v>
      </c>
      <c r="E27" s="95"/>
      <c r="F27" s="95"/>
    </row>
    <row r="28" spans="1:8" ht="29.25" customHeight="1" thickBot="1" x14ac:dyDescent="0.3">
      <c r="C28" s="30"/>
      <c r="D28" s="26" t="s">
        <v>95</v>
      </c>
      <c r="E28" s="95"/>
      <c r="F28" s="95"/>
    </row>
    <row r="29" spans="1:8" ht="24.75" customHeight="1" thickBot="1" x14ac:dyDescent="0.3">
      <c r="C29" s="26" t="s">
        <v>35</v>
      </c>
      <c r="D29" s="66"/>
      <c r="E29" s="65"/>
      <c r="F29" s="65"/>
    </row>
    <row r="30" spans="1:8" x14ac:dyDescent="0.25">
      <c r="E30" s="65"/>
      <c r="F30" s="65"/>
      <c r="G30">
        <v>1</v>
      </c>
      <c r="H30" t="s">
        <v>92</v>
      </c>
    </row>
    <row r="31" spans="1:8" ht="15.75" x14ac:dyDescent="0.25">
      <c r="C31" s="30"/>
      <c r="E31" s="65"/>
      <c r="F31" s="65"/>
      <c r="G31">
        <v>2</v>
      </c>
      <c r="H31" t="s">
        <v>95</v>
      </c>
    </row>
    <row r="32" spans="1:8" ht="15.75" thickBot="1" x14ac:dyDescent="0.3">
      <c r="D32" s="86"/>
      <c r="E32" s="65"/>
      <c r="F32" s="65"/>
      <c r="G32">
        <v>3</v>
      </c>
      <c r="H32" t="s">
        <v>93</v>
      </c>
    </row>
    <row r="33" spans="2:6" ht="15.75" thickBot="1" x14ac:dyDescent="0.3">
      <c r="C33" s="26" t="s">
        <v>78</v>
      </c>
      <c r="D33" s="86"/>
      <c r="E33" s="95"/>
      <c r="F33" s="95"/>
    </row>
    <row r="34" spans="2:6" ht="30" customHeight="1" thickBot="1" x14ac:dyDescent="0.3">
      <c r="C34" s="30"/>
      <c r="D34" s="26" t="s">
        <v>92</v>
      </c>
      <c r="E34" s="95"/>
      <c r="F34" s="95"/>
    </row>
    <row r="35" spans="2:6" ht="24.75" customHeight="1" thickBot="1" x14ac:dyDescent="0.3">
      <c r="C35" s="26" t="s">
        <v>34</v>
      </c>
    </row>
    <row r="36" spans="2:6" ht="35.25" customHeight="1" thickBot="1" x14ac:dyDescent="0.3">
      <c r="E36" s="86"/>
      <c r="F36" s="86"/>
    </row>
    <row r="37" spans="2:6" ht="22.5" customHeight="1" thickBot="1" x14ac:dyDescent="0.3">
      <c r="C37" s="26" t="s">
        <v>71</v>
      </c>
    </row>
    <row r="38" spans="2:6" ht="33" customHeight="1" thickBot="1" x14ac:dyDescent="0.3">
      <c r="D38" s="26" t="s">
        <v>93</v>
      </c>
    </row>
    <row r="39" spans="2:6" ht="30.75" customHeight="1" thickBot="1" x14ac:dyDescent="0.3">
      <c r="C39" s="26" t="s">
        <v>37</v>
      </c>
    </row>
    <row r="40" spans="2:6" ht="18.75" x14ac:dyDescent="0.3">
      <c r="B40" s="15" t="s">
        <v>40</v>
      </c>
    </row>
    <row r="41" spans="2:6" x14ac:dyDescent="0.25">
      <c r="B41" t="s">
        <v>38</v>
      </c>
    </row>
    <row r="42" spans="2:6" ht="15.75" thickBot="1" x14ac:dyDescent="0.3"/>
    <row r="43" spans="2:6" ht="15.75" thickBot="1" x14ac:dyDescent="0.3">
      <c r="C43" s="19"/>
    </row>
    <row r="44" spans="2:6" ht="15.75" thickBot="1" x14ac:dyDescent="0.3">
      <c r="C44" s="20"/>
      <c r="D44" s="19"/>
    </row>
    <row r="45" spans="2:6" ht="16.5" thickBot="1" x14ac:dyDescent="0.3">
      <c r="C45" s="30"/>
    </row>
    <row r="46" spans="2:6" ht="15.75" thickBot="1" x14ac:dyDescent="0.3">
      <c r="C46" s="19"/>
    </row>
    <row r="47" spans="2:6" ht="15.75" thickBot="1" x14ac:dyDescent="0.3">
      <c r="C47" s="20"/>
      <c r="D47" s="26"/>
    </row>
    <row r="48" spans="2:6" ht="16.5" thickBot="1" x14ac:dyDescent="0.3">
      <c r="C48" s="30"/>
    </row>
    <row r="49" spans="3:4" ht="15.75" thickBot="1" x14ac:dyDescent="0.3">
      <c r="C49" s="19"/>
    </row>
    <row r="50" spans="3:4" ht="15.75" thickBot="1" x14ac:dyDescent="0.3">
      <c r="C50" s="20"/>
      <c r="D50" s="26"/>
    </row>
    <row r="51" spans="3:4" ht="15.75" x14ac:dyDescent="0.25">
      <c r="C51" s="30"/>
    </row>
  </sheetData>
  <mergeCells count="9">
    <mergeCell ref="D32:D33"/>
    <mergeCell ref="E36:F36"/>
    <mergeCell ref="E4:F6"/>
    <mergeCell ref="E12:F14"/>
    <mergeCell ref="G8:J9"/>
    <mergeCell ref="H6:I6"/>
    <mergeCell ref="E17:F18"/>
    <mergeCell ref="E27:F28"/>
    <mergeCell ref="E33:F34"/>
  </mergeCells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6"/>
  <sheetViews>
    <sheetView zoomScaleNormal="100" zoomScaleSheetLayoutView="110" workbookViewId="0">
      <selection activeCell="I17" sqref="I17"/>
    </sheetView>
  </sheetViews>
  <sheetFormatPr defaultRowHeight="15" x14ac:dyDescent="0.25"/>
  <cols>
    <col min="1" max="1" width="3" bestFit="1" customWidth="1"/>
    <col min="2" max="2" width="24.42578125" customWidth="1"/>
    <col min="3" max="3" width="24" customWidth="1"/>
    <col min="4" max="4" width="21.5703125" customWidth="1"/>
    <col min="5" max="5" width="4.42578125" customWidth="1"/>
    <col min="6" max="6" width="18.42578125" customWidth="1"/>
    <col min="7" max="7" width="19" bestFit="1" customWidth="1"/>
    <col min="8" max="8" width="3.5703125" customWidth="1"/>
    <col min="9" max="9" width="19" bestFit="1" customWidth="1"/>
    <col min="10" max="10" width="18" customWidth="1"/>
  </cols>
  <sheetData>
    <row r="1" spans="1:9" ht="18.75" x14ac:dyDescent="0.3">
      <c r="C1" s="15" t="s">
        <v>42</v>
      </c>
      <c r="F1" s="15"/>
    </row>
    <row r="2" spans="1:9" ht="15.75" thickBot="1" x14ac:dyDescent="0.3">
      <c r="C2" t="s">
        <v>38</v>
      </c>
    </row>
    <row r="3" spans="1:9" ht="15.75" thickBot="1" x14ac:dyDescent="0.3">
      <c r="A3" s="22">
        <v>1</v>
      </c>
      <c r="B3" s="19" t="s">
        <v>8</v>
      </c>
      <c r="C3" s="96" t="s">
        <v>12</v>
      </c>
    </row>
    <row r="4" spans="1:9" ht="15.75" thickBot="1" x14ac:dyDescent="0.3">
      <c r="A4" s="24">
        <v>2</v>
      </c>
      <c r="B4" s="20" t="s">
        <v>12</v>
      </c>
      <c r="C4" s="97"/>
      <c r="D4" s="96" t="s">
        <v>12</v>
      </c>
    </row>
    <row r="5" spans="1:9" ht="15.75" thickBot="1" x14ac:dyDescent="0.3">
      <c r="A5" s="22">
        <v>3</v>
      </c>
      <c r="B5" s="19" t="s">
        <v>15</v>
      </c>
      <c r="C5" s="96" t="s">
        <v>102</v>
      </c>
      <c r="D5" s="97"/>
    </row>
    <row r="6" spans="1:9" ht="15.75" thickBot="1" x14ac:dyDescent="0.3">
      <c r="A6" s="24">
        <v>4</v>
      </c>
      <c r="B6" s="20" t="s">
        <v>11</v>
      </c>
      <c r="C6" s="97"/>
      <c r="E6" s="87" t="s">
        <v>99</v>
      </c>
      <c r="F6" s="88"/>
    </row>
    <row r="7" spans="1:9" ht="15.75" thickBot="1" x14ac:dyDescent="0.3">
      <c r="A7" s="22">
        <v>5</v>
      </c>
      <c r="B7" s="19" t="s">
        <v>32</v>
      </c>
      <c r="C7" s="96" t="s">
        <v>41</v>
      </c>
      <c r="E7" s="91"/>
      <c r="F7" s="92"/>
    </row>
    <row r="8" spans="1:9" ht="15.75" thickBot="1" x14ac:dyDescent="0.3">
      <c r="A8" s="24">
        <v>6</v>
      </c>
      <c r="B8" s="20" t="s">
        <v>17</v>
      </c>
      <c r="C8" s="97"/>
      <c r="D8" s="96" t="s">
        <v>99</v>
      </c>
    </row>
    <row r="9" spans="1:9" ht="15.75" thickBot="1" x14ac:dyDescent="0.3">
      <c r="A9" s="22">
        <v>7</v>
      </c>
      <c r="B9" s="19" t="s">
        <v>9</v>
      </c>
      <c r="C9" s="96" t="s">
        <v>99</v>
      </c>
      <c r="D9" s="97"/>
    </row>
    <row r="10" spans="1:9" ht="15.75" thickBot="1" x14ac:dyDescent="0.3">
      <c r="A10" s="24">
        <v>8</v>
      </c>
      <c r="B10" s="20" t="s">
        <v>72</v>
      </c>
      <c r="C10" s="97"/>
      <c r="G10" s="19"/>
    </row>
    <row r="11" spans="1:9" ht="15.75" thickBot="1" x14ac:dyDescent="0.3">
      <c r="A11" s="22">
        <v>9</v>
      </c>
      <c r="B11" s="19" t="s">
        <v>75</v>
      </c>
      <c r="C11" s="96" t="s">
        <v>103</v>
      </c>
      <c r="G11" s="20"/>
    </row>
    <row r="12" spans="1:9" ht="15.75" thickBot="1" x14ac:dyDescent="0.3">
      <c r="A12" s="24">
        <v>10</v>
      </c>
      <c r="B12" s="20" t="s">
        <v>14</v>
      </c>
      <c r="C12" s="97"/>
      <c r="D12" s="96" t="s">
        <v>90</v>
      </c>
    </row>
    <row r="13" spans="1:9" ht="15.75" thickBot="1" x14ac:dyDescent="0.3">
      <c r="A13" s="22">
        <v>11</v>
      </c>
      <c r="B13" s="19" t="s">
        <v>13</v>
      </c>
      <c r="C13" s="96" t="s">
        <v>90</v>
      </c>
      <c r="D13" s="97"/>
    </row>
    <row r="14" spans="1:9" ht="15.75" thickBot="1" x14ac:dyDescent="0.3">
      <c r="A14" s="24">
        <v>12</v>
      </c>
      <c r="B14" s="20" t="s">
        <v>76</v>
      </c>
      <c r="C14" s="97"/>
      <c r="E14" s="87" t="s">
        <v>97</v>
      </c>
      <c r="F14" s="88"/>
      <c r="H14">
        <v>1</v>
      </c>
      <c r="I14" t="s">
        <v>97</v>
      </c>
    </row>
    <row r="15" spans="1:9" ht="15.75" thickBot="1" x14ac:dyDescent="0.3">
      <c r="A15" s="22">
        <v>13</v>
      </c>
      <c r="B15" s="19" t="s">
        <v>10</v>
      </c>
      <c r="C15" s="96" t="s">
        <v>97</v>
      </c>
      <c r="E15" s="91"/>
      <c r="F15" s="92"/>
      <c r="H15">
        <v>2</v>
      </c>
      <c r="I15" t="s">
        <v>99</v>
      </c>
    </row>
    <row r="16" spans="1:9" ht="15.75" thickBot="1" x14ac:dyDescent="0.3">
      <c r="A16" s="24">
        <v>14</v>
      </c>
      <c r="B16" s="20" t="s">
        <v>19</v>
      </c>
      <c r="C16" s="97"/>
      <c r="D16" s="96" t="s">
        <v>97</v>
      </c>
      <c r="H16">
        <v>3</v>
      </c>
      <c r="I16" t="s">
        <v>12</v>
      </c>
    </row>
    <row r="17" spans="1:6" ht="15.75" thickBot="1" x14ac:dyDescent="0.3">
      <c r="A17" s="22">
        <v>15</v>
      </c>
      <c r="B17" s="19" t="s">
        <v>16</v>
      </c>
      <c r="C17" s="96" t="s">
        <v>94</v>
      </c>
      <c r="D17" s="97"/>
    </row>
    <row r="18" spans="1:6" ht="15.75" thickBot="1" x14ac:dyDescent="0.3">
      <c r="A18" s="67">
        <v>16</v>
      </c>
      <c r="B18" s="20" t="s">
        <v>18</v>
      </c>
      <c r="C18" s="97"/>
    </row>
    <row r="19" spans="1:6" x14ac:dyDescent="0.25">
      <c r="A19">
        <v>17</v>
      </c>
      <c r="C19" s="86"/>
    </row>
    <row r="20" spans="1:6" ht="15.75" x14ac:dyDescent="0.25">
      <c r="A20">
        <v>18</v>
      </c>
      <c r="B20" s="30"/>
      <c r="C20" s="86"/>
      <c r="D20" s="86"/>
    </row>
    <row r="21" spans="1:6" ht="15.75" x14ac:dyDescent="0.25">
      <c r="A21">
        <v>19</v>
      </c>
      <c r="B21" s="30"/>
      <c r="C21" s="86"/>
      <c r="D21" s="86"/>
      <c r="E21" s="86"/>
      <c r="F21" s="86"/>
    </row>
    <row r="22" spans="1:6" ht="15.75" x14ac:dyDescent="0.25">
      <c r="A22">
        <v>20</v>
      </c>
      <c r="B22" s="30"/>
      <c r="C22" s="86"/>
      <c r="E22" s="86"/>
      <c r="F22" s="86"/>
    </row>
    <row r="23" spans="1:6" ht="15.75" x14ac:dyDescent="0.25">
      <c r="A23">
        <v>21</v>
      </c>
      <c r="B23" s="30"/>
      <c r="C23" s="86"/>
      <c r="D23" s="86"/>
      <c r="E23" s="86"/>
      <c r="F23" s="86"/>
    </row>
    <row r="24" spans="1:6" ht="15.75" x14ac:dyDescent="0.25">
      <c r="A24">
        <v>22</v>
      </c>
      <c r="B24" s="30"/>
      <c r="C24" s="86"/>
      <c r="D24" s="86"/>
    </row>
    <row r="25" spans="1:6" x14ac:dyDescent="0.25">
      <c r="A25">
        <v>23</v>
      </c>
    </row>
    <row r="26" spans="1:6" ht="15.75" thickBot="1" x14ac:dyDescent="0.3">
      <c r="A26" s="20">
        <v>24</v>
      </c>
    </row>
    <row r="27" spans="1:6" x14ac:dyDescent="0.25">
      <c r="A27" s="22">
        <v>25</v>
      </c>
    </row>
    <row r="28" spans="1:6" ht="15.75" thickBot="1" x14ac:dyDescent="0.3">
      <c r="A28" s="24">
        <v>26</v>
      </c>
    </row>
    <row r="29" spans="1:6" x14ac:dyDescent="0.25">
      <c r="A29" s="22">
        <v>27</v>
      </c>
    </row>
    <row r="30" spans="1:6" ht="15.75" thickBot="1" x14ac:dyDescent="0.3">
      <c r="A30" s="24">
        <v>28</v>
      </c>
    </row>
    <row r="31" spans="1:6" x14ac:dyDescent="0.25">
      <c r="A31" s="22">
        <v>29</v>
      </c>
    </row>
    <row r="32" spans="1:6" ht="15.75" thickBot="1" x14ac:dyDescent="0.3">
      <c r="A32" s="24">
        <v>30</v>
      </c>
    </row>
    <row r="33" spans="1:1" x14ac:dyDescent="0.25">
      <c r="A33" s="22">
        <v>31</v>
      </c>
    </row>
    <row r="34" spans="1:1" ht="15.75" thickBot="1" x14ac:dyDescent="0.3">
      <c r="A34" s="24">
        <v>32</v>
      </c>
    </row>
    <row r="35" spans="1:1" x14ac:dyDescent="0.25">
      <c r="A35" s="22">
        <v>33</v>
      </c>
    </row>
    <row r="36" spans="1:1" ht="15.75" thickBot="1" x14ac:dyDescent="0.3">
      <c r="A36" s="24">
        <v>34</v>
      </c>
    </row>
  </sheetData>
  <sortState xmlns:xlrd2="http://schemas.microsoft.com/office/spreadsheetml/2017/richdata2" ref="J5:L21">
    <sortCondition ref="L5:L21"/>
  </sortState>
  <mergeCells count="20">
    <mergeCell ref="C3:C4"/>
    <mergeCell ref="D4:D5"/>
    <mergeCell ref="C5:C6"/>
    <mergeCell ref="E6:F7"/>
    <mergeCell ref="C7:C8"/>
    <mergeCell ref="D8:D9"/>
    <mergeCell ref="C9:C10"/>
    <mergeCell ref="C11:C12"/>
    <mergeCell ref="D12:D13"/>
    <mergeCell ref="C13:C14"/>
    <mergeCell ref="E14:F15"/>
    <mergeCell ref="C15:C16"/>
    <mergeCell ref="D16:D17"/>
    <mergeCell ref="C17:C18"/>
    <mergeCell ref="C19:C20"/>
    <mergeCell ref="D20:D21"/>
    <mergeCell ref="C21:C22"/>
    <mergeCell ref="E21:F23"/>
    <mergeCell ref="C23:C24"/>
    <mergeCell ref="D23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"/>
  <sheetViews>
    <sheetView workbookViewId="0">
      <selection activeCell="A15" sqref="A15:XFD30"/>
    </sheetView>
  </sheetViews>
  <sheetFormatPr defaultRowHeight="15" x14ac:dyDescent="0.25"/>
  <cols>
    <col min="1" max="1" width="24" customWidth="1"/>
  </cols>
  <sheetData>
    <row r="1" spans="1:11" ht="18.75" x14ac:dyDescent="0.25">
      <c r="A1" s="18" t="s">
        <v>43</v>
      </c>
    </row>
    <row r="2" spans="1:11" ht="18.75" x14ac:dyDescent="0.25">
      <c r="A2" s="18"/>
      <c r="B2" s="31">
        <v>1</v>
      </c>
      <c r="C2" s="32">
        <v>2</v>
      </c>
      <c r="D2" s="31">
        <v>3</v>
      </c>
      <c r="E2" s="32">
        <v>4</v>
      </c>
      <c r="F2" s="31">
        <v>5</v>
      </c>
      <c r="G2" s="31">
        <v>6</v>
      </c>
      <c r="H2" s="31">
        <v>7</v>
      </c>
      <c r="I2" s="1" t="s">
        <v>1</v>
      </c>
      <c r="J2" s="1" t="s">
        <v>6</v>
      </c>
      <c r="K2" s="1" t="s">
        <v>7</v>
      </c>
    </row>
    <row r="3" spans="1:11" x14ac:dyDescent="0.25">
      <c r="A3" s="1" t="s">
        <v>37</v>
      </c>
      <c r="B3" s="2">
        <v>4</v>
      </c>
      <c r="C3" s="2">
        <v>0</v>
      </c>
      <c r="D3" s="2">
        <v>3</v>
      </c>
      <c r="E3" s="2">
        <v>6</v>
      </c>
      <c r="F3" s="2">
        <v>2</v>
      </c>
      <c r="G3" s="2">
        <v>0</v>
      </c>
      <c r="H3" s="2">
        <v>0</v>
      </c>
      <c r="I3" s="1">
        <f>SUM(B3:H3)</f>
        <v>15</v>
      </c>
      <c r="J3" s="1">
        <v>3</v>
      </c>
      <c r="K3" s="8">
        <f t="shared" ref="K3:K14" si="0">I3/MAX($I$3:$I$14)</f>
        <v>0.65217391304347827</v>
      </c>
    </row>
    <row r="4" spans="1:11" x14ac:dyDescent="0.25">
      <c r="A4" s="1" t="s">
        <v>35</v>
      </c>
      <c r="B4" s="2">
        <v>1</v>
      </c>
      <c r="C4" s="2">
        <v>5</v>
      </c>
      <c r="D4" s="2">
        <v>0</v>
      </c>
      <c r="E4" s="2">
        <v>0</v>
      </c>
      <c r="F4" s="2">
        <v>0</v>
      </c>
      <c r="G4" s="2">
        <v>9</v>
      </c>
      <c r="H4" s="2">
        <v>4</v>
      </c>
      <c r="I4" s="1">
        <f t="shared" ref="I4:I14" si="1">SUM(B4:H4)</f>
        <v>19</v>
      </c>
      <c r="J4" s="1">
        <v>2</v>
      </c>
      <c r="K4" s="8">
        <f t="shared" si="0"/>
        <v>0.82608695652173914</v>
      </c>
    </row>
    <row r="5" spans="1:11" x14ac:dyDescent="0.25">
      <c r="A5" s="1" t="s">
        <v>78</v>
      </c>
      <c r="B5" s="32">
        <v>5</v>
      </c>
      <c r="C5" s="2">
        <v>0</v>
      </c>
      <c r="D5" s="2">
        <v>0</v>
      </c>
      <c r="E5" s="2">
        <v>0</v>
      </c>
      <c r="F5" s="2">
        <v>0</v>
      </c>
      <c r="G5" s="2">
        <v>4</v>
      </c>
      <c r="H5" s="2">
        <v>2</v>
      </c>
      <c r="I5" s="1">
        <f>SUM(C5:H5)</f>
        <v>6</v>
      </c>
      <c r="J5" s="12"/>
      <c r="K5" s="8">
        <f t="shared" si="0"/>
        <v>0.2608695652173913</v>
      </c>
    </row>
    <row r="6" spans="1:11" x14ac:dyDescent="0.25">
      <c r="A6" s="1" t="s">
        <v>36</v>
      </c>
      <c r="B6" s="2">
        <v>5</v>
      </c>
      <c r="C6" s="2">
        <v>1</v>
      </c>
      <c r="D6" s="2">
        <v>5</v>
      </c>
      <c r="E6" s="2">
        <v>0</v>
      </c>
      <c r="F6" s="2">
        <v>0</v>
      </c>
      <c r="G6" s="2">
        <v>0</v>
      </c>
      <c r="H6" s="2">
        <v>3</v>
      </c>
      <c r="I6" s="1">
        <f>SUM(B6:H6)</f>
        <v>14</v>
      </c>
      <c r="J6" s="1"/>
      <c r="K6" s="8">
        <f t="shared" si="0"/>
        <v>0.60869565217391308</v>
      </c>
    </row>
    <row r="7" spans="1:11" x14ac:dyDescent="0.25">
      <c r="A7" s="1" t="s">
        <v>34</v>
      </c>
      <c r="B7" s="2">
        <v>1</v>
      </c>
      <c r="C7" s="2">
        <v>5</v>
      </c>
      <c r="D7" s="2">
        <v>9</v>
      </c>
      <c r="E7" s="2">
        <v>5</v>
      </c>
      <c r="F7" s="2">
        <v>3</v>
      </c>
      <c r="G7" s="2">
        <v>0</v>
      </c>
      <c r="H7" s="2">
        <v>0</v>
      </c>
      <c r="I7" s="1">
        <f t="shared" si="1"/>
        <v>23</v>
      </c>
      <c r="J7" s="1">
        <v>1</v>
      </c>
      <c r="K7" s="8">
        <f t="shared" si="0"/>
        <v>1</v>
      </c>
    </row>
    <row r="8" spans="1:11" x14ac:dyDescent="0.25">
      <c r="A8" s="1" t="s">
        <v>71</v>
      </c>
      <c r="B8" s="2">
        <v>0</v>
      </c>
      <c r="C8" s="2">
        <v>0</v>
      </c>
      <c r="D8" s="2">
        <v>3</v>
      </c>
      <c r="E8" s="2">
        <v>2</v>
      </c>
      <c r="F8" s="2">
        <v>0</v>
      </c>
      <c r="G8" s="2">
        <v>5</v>
      </c>
      <c r="H8" s="2">
        <v>1</v>
      </c>
      <c r="I8" s="1">
        <f t="shared" si="1"/>
        <v>11</v>
      </c>
      <c r="J8" s="11"/>
      <c r="K8" s="8">
        <f t="shared" si="0"/>
        <v>0.47826086956521741</v>
      </c>
    </row>
    <row r="9" spans="1:11" x14ac:dyDescent="0.25">
      <c r="B9" s="2"/>
      <c r="C9" s="2"/>
      <c r="D9" s="2"/>
      <c r="E9" s="2"/>
      <c r="F9" s="2"/>
      <c r="G9" s="2"/>
      <c r="H9" s="2"/>
      <c r="I9" s="1">
        <f t="shared" si="1"/>
        <v>0</v>
      </c>
      <c r="J9" s="1"/>
      <c r="K9" s="8">
        <f t="shared" si="0"/>
        <v>0</v>
      </c>
    </row>
    <row r="10" spans="1:11" x14ac:dyDescent="0.25">
      <c r="A10" s="1"/>
      <c r="B10" s="2"/>
      <c r="C10" s="2"/>
      <c r="D10" s="2"/>
      <c r="E10" s="2"/>
      <c r="F10" s="2"/>
      <c r="G10" s="2"/>
      <c r="H10" s="2"/>
      <c r="I10" s="1">
        <f t="shared" si="1"/>
        <v>0</v>
      </c>
      <c r="J10" s="1"/>
      <c r="K10" s="8">
        <f t="shared" si="0"/>
        <v>0</v>
      </c>
    </row>
    <row r="11" spans="1:11" x14ac:dyDescent="0.25">
      <c r="A11" s="1"/>
      <c r="B11" s="2"/>
      <c r="C11" s="2"/>
      <c r="D11" s="2"/>
      <c r="E11" s="2"/>
      <c r="F11" s="2"/>
      <c r="G11" s="2"/>
      <c r="H11" s="2"/>
      <c r="I11" s="1">
        <f t="shared" si="1"/>
        <v>0</v>
      </c>
      <c r="J11" s="1"/>
      <c r="K11" s="8">
        <f t="shared" si="0"/>
        <v>0</v>
      </c>
    </row>
    <row r="12" spans="1:11" x14ac:dyDescent="0.25">
      <c r="A12" s="1"/>
      <c r="B12" s="2"/>
      <c r="C12" s="2"/>
      <c r="D12" s="2"/>
      <c r="E12" s="2"/>
      <c r="F12" s="2"/>
      <c r="G12" s="2"/>
      <c r="H12" s="2"/>
      <c r="I12" s="1">
        <f t="shared" si="1"/>
        <v>0</v>
      </c>
      <c r="J12" s="1"/>
      <c r="K12" s="8">
        <f t="shared" si="0"/>
        <v>0</v>
      </c>
    </row>
    <row r="13" spans="1:11" x14ac:dyDescent="0.25">
      <c r="A13" s="1"/>
      <c r="B13" s="2"/>
      <c r="C13" s="2"/>
      <c r="D13" s="2"/>
      <c r="E13" s="2"/>
      <c r="F13" s="2"/>
      <c r="G13" s="2"/>
      <c r="H13" s="2"/>
      <c r="I13" s="1">
        <f t="shared" si="1"/>
        <v>0</v>
      </c>
      <c r="J13" s="1"/>
      <c r="K13" s="8">
        <f t="shared" si="0"/>
        <v>0</v>
      </c>
    </row>
    <row r="14" spans="1:11" x14ac:dyDescent="0.25">
      <c r="A14" s="1"/>
      <c r="B14" s="2"/>
      <c r="C14" s="2"/>
      <c r="D14" s="2"/>
      <c r="E14" s="2"/>
      <c r="F14" s="2"/>
      <c r="G14" s="2"/>
      <c r="H14" s="2"/>
      <c r="I14" s="1">
        <f t="shared" si="1"/>
        <v>0</v>
      </c>
      <c r="J14" s="1"/>
      <c r="K14" s="8">
        <f t="shared" si="0"/>
        <v>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7"/>
  <sheetViews>
    <sheetView view="pageBreakPreview" zoomScaleNormal="100" zoomScaleSheetLayoutView="100" workbookViewId="0">
      <selection activeCell="A19" sqref="A19:XFD36"/>
    </sheetView>
  </sheetViews>
  <sheetFormatPr defaultRowHeight="15" x14ac:dyDescent="0.25"/>
  <cols>
    <col min="1" max="1" width="20.7109375" customWidth="1"/>
    <col min="2" max="6" width="8.140625" customWidth="1"/>
    <col min="9" max="9" width="16.28515625" bestFit="1" customWidth="1"/>
  </cols>
  <sheetData>
    <row r="1" spans="1:11" ht="14.45" customHeight="1" x14ac:dyDescent="0.25">
      <c r="A1" s="18" t="s">
        <v>44</v>
      </c>
    </row>
    <row r="2" spans="1:11" ht="18.75" x14ac:dyDescent="0.25">
      <c r="A2" s="18"/>
      <c r="B2" s="31">
        <v>1</v>
      </c>
      <c r="C2" s="32">
        <v>2</v>
      </c>
      <c r="D2" s="31">
        <v>3</v>
      </c>
      <c r="E2" s="32">
        <v>4</v>
      </c>
      <c r="F2" s="31">
        <v>5</v>
      </c>
      <c r="G2" s="31">
        <v>6</v>
      </c>
      <c r="H2" s="31">
        <v>7</v>
      </c>
      <c r="I2" s="1" t="s">
        <v>1</v>
      </c>
      <c r="J2" s="1" t="s">
        <v>6</v>
      </c>
      <c r="K2" s="1" t="s">
        <v>7</v>
      </c>
    </row>
    <row r="3" spans="1:11" x14ac:dyDescent="0.25">
      <c r="A3" s="1" t="s">
        <v>24</v>
      </c>
      <c r="B3" s="2">
        <v>4</v>
      </c>
      <c r="C3" s="2">
        <v>5</v>
      </c>
      <c r="D3" s="2">
        <v>0</v>
      </c>
      <c r="E3" s="2">
        <v>10</v>
      </c>
      <c r="F3" s="2">
        <v>11</v>
      </c>
      <c r="G3" s="2">
        <v>6</v>
      </c>
      <c r="H3" s="2">
        <v>3</v>
      </c>
      <c r="I3" s="1">
        <f>SUM(B3:H3)</f>
        <v>39</v>
      </c>
      <c r="J3" s="1">
        <v>2</v>
      </c>
      <c r="K3" s="8">
        <f>I3/MAX($I$3:$I$18)</f>
        <v>0.8125</v>
      </c>
    </row>
    <row r="4" spans="1:11" x14ac:dyDescent="0.25">
      <c r="A4" s="1" t="s">
        <v>28</v>
      </c>
      <c r="B4" s="2">
        <v>4</v>
      </c>
      <c r="C4" s="2">
        <v>3</v>
      </c>
      <c r="D4" s="2">
        <v>4</v>
      </c>
      <c r="E4" s="2">
        <v>5</v>
      </c>
      <c r="F4" s="2">
        <v>9</v>
      </c>
      <c r="G4" s="2">
        <v>9</v>
      </c>
      <c r="H4" s="2">
        <v>14</v>
      </c>
      <c r="I4" s="1">
        <f t="shared" ref="I4:I9" si="0">SUM(B4:H4)</f>
        <v>48</v>
      </c>
      <c r="J4" s="1">
        <v>1</v>
      </c>
      <c r="K4" s="8">
        <f t="shared" ref="K4:K18" si="1">I4/MAX($I$3:$I$18)</f>
        <v>1</v>
      </c>
    </row>
    <row r="5" spans="1:11" x14ac:dyDescent="0.25">
      <c r="A5" s="1" t="s">
        <v>25</v>
      </c>
      <c r="B5" s="32">
        <v>0</v>
      </c>
      <c r="C5" s="2">
        <v>2</v>
      </c>
      <c r="D5" s="2">
        <v>2</v>
      </c>
      <c r="E5" s="2">
        <v>4</v>
      </c>
      <c r="F5" s="2">
        <v>0</v>
      </c>
      <c r="G5" s="2">
        <v>6</v>
      </c>
      <c r="H5" s="2">
        <v>6</v>
      </c>
      <c r="I5" s="1">
        <f>SUM(B5:H5)</f>
        <v>20</v>
      </c>
      <c r="J5" s="12"/>
      <c r="K5" s="8">
        <f>I5/MAX($I$3:$I$18)</f>
        <v>0.41666666666666669</v>
      </c>
    </row>
    <row r="6" spans="1:11" x14ac:dyDescent="0.25">
      <c r="A6" s="1" t="s">
        <v>27</v>
      </c>
      <c r="B6" s="2">
        <v>0</v>
      </c>
      <c r="C6" s="2">
        <v>1</v>
      </c>
      <c r="D6" s="2">
        <v>6</v>
      </c>
      <c r="E6" s="2">
        <v>0</v>
      </c>
      <c r="F6" s="2">
        <v>4</v>
      </c>
      <c r="G6" s="2">
        <v>5</v>
      </c>
      <c r="H6" s="2">
        <v>0</v>
      </c>
      <c r="I6" s="1">
        <f t="shared" si="0"/>
        <v>16</v>
      </c>
      <c r="J6" s="1"/>
      <c r="K6" s="8">
        <f>I6/MAX($I$3:$I$18)</f>
        <v>0.33333333333333331</v>
      </c>
    </row>
    <row r="7" spans="1:11" x14ac:dyDescent="0.25">
      <c r="A7" s="1" t="s">
        <v>33</v>
      </c>
      <c r="B7" s="2">
        <v>0</v>
      </c>
      <c r="C7" s="2">
        <v>3</v>
      </c>
      <c r="D7" s="2">
        <v>0</v>
      </c>
      <c r="E7" s="2">
        <v>0</v>
      </c>
      <c r="F7" s="2">
        <v>0</v>
      </c>
      <c r="G7" s="2">
        <v>4</v>
      </c>
      <c r="H7" s="2">
        <v>8</v>
      </c>
      <c r="I7" s="1">
        <f t="shared" si="0"/>
        <v>15</v>
      </c>
      <c r="J7" s="1"/>
      <c r="K7" s="8">
        <f t="shared" si="1"/>
        <v>0.3125</v>
      </c>
    </row>
    <row r="8" spans="1:11" x14ac:dyDescent="0.25">
      <c r="A8" s="1" t="s">
        <v>26</v>
      </c>
      <c r="B8" s="2">
        <v>8</v>
      </c>
      <c r="C8" s="2">
        <v>5</v>
      </c>
      <c r="D8" s="2">
        <v>7</v>
      </c>
      <c r="E8" s="2">
        <v>0</v>
      </c>
      <c r="F8" s="2">
        <v>8</v>
      </c>
      <c r="G8" s="2">
        <v>0</v>
      </c>
      <c r="H8" s="2">
        <v>5</v>
      </c>
      <c r="I8" s="1">
        <f>SUM(B8:H8)</f>
        <v>33</v>
      </c>
      <c r="J8" s="70">
        <v>3</v>
      </c>
      <c r="K8" s="8">
        <f t="shared" si="1"/>
        <v>0.6875</v>
      </c>
    </row>
    <row r="9" spans="1:11" x14ac:dyDescent="0.25">
      <c r="B9" s="2"/>
      <c r="C9" s="2"/>
      <c r="D9" s="2"/>
      <c r="E9" s="2"/>
      <c r="F9" s="2"/>
      <c r="G9" s="2"/>
      <c r="H9" s="2"/>
      <c r="I9" s="1">
        <f t="shared" si="0"/>
        <v>0</v>
      </c>
      <c r="J9" s="1"/>
      <c r="K9" s="8">
        <f t="shared" si="1"/>
        <v>0</v>
      </c>
    </row>
    <row r="10" spans="1:11" x14ac:dyDescent="0.25">
      <c r="B10" s="2"/>
      <c r="C10" s="2"/>
      <c r="D10" s="2"/>
      <c r="E10" s="2"/>
      <c r="F10" s="2"/>
      <c r="G10" s="2"/>
      <c r="H10" s="2"/>
      <c r="I10" s="1">
        <f>SUM(B10:H10)</f>
        <v>0</v>
      </c>
      <c r="J10" s="1"/>
      <c r="K10" s="8">
        <f t="shared" si="1"/>
        <v>0</v>
      </c>
    </row>
    <row r="11" spans="1:11" x14ac:dyDescent="0.25">
      <c r="B11" s="2"/>
      <c r="C11" s="2"/>
      <c r="D11" s="2"/>
      <c r="E11" s="2"/>
      <c r="F11" s="2"/>
      <c r="G11" s="2"/>
      <c r="H11" s="2"/>
      <c r="I11" s="1">
        <f t="shared" ref="I11:I17" si="2">SUM(B11:H11)</f>
        <v>0</v>
      </c>
      <c r="J11" s="1"/>
      <c r="K11" s="8">
        <f t="shared" si="1"/>
        <v>0</v>
      </c>
    </row>
    <row r="12" spans="1:11" x14ac:dyDescent="0.25">
      <c r="B12" s="2"/>
      <c r="C12" s="2"/>
      <c r="D12" s="2"/>
      <c r="E12" s="2"/>
      <c r="F12" s="2"/>
      <c r="G12" s="2"/>
      <c r="H12" s="2"/>
      <c r="I12" s="1">
        <f>SUM(B12:H12)</f>
        <v>0</v>
      </c>
      <c r="J12" s="1"/>
      <c r="K12" s="8">
        <f t="shared" si="1"/>
        <v>0</v>
      </c>
    </row>
    <row r="13" spans="1:11" x14ac:dyDescent="0.25">
      <c r="B13" s="2"/>
      <c r="C13" s="2"/>
      <c r="D13" s="2"/>
      <c r="E13" s="2"/>
      <c r="F13" s="2"/>
      <c r="G13" s="2"/>
      <c r="H13" s="2"/>
      <c r="I13" s="1">
        <f t="shared" si="2"/>
        <v>0</v>
      </c>
      <c r="J13" s="1"/>
      <c r="K13" s="8">
        <f t="shared" si="1"/>
        <v>0</v>
      </c>
    </row>
    <row r="14" spans="1:11" x14ac:dyDescent="0.25">
      <c r="B14" s="2"/>
      <c r="C14" s="2"/>
      <c r="D14" s="2"/>
      <c r="E14" s="2"/>
      <c r="F14" s="2"/>
      <c r="G14" s="2"/>
      <c r="H14" s="2"/>
      <c r="I14" s="1">
        <f>SUM(B14:H14)</f>
        <v>0</v>
      </c>
      <c r="J14" s="1"/>
      <c r="K14" s="8">
        <f t="shared" si="1"/>
        <v>0</v>
      </c>
    </row>
    <row r="15" spans="1:11" x14ac:dyDescent="0.25">
      <c r="A15" s="1"/>
      <c r="B15" s="33"/>
      <c r="C15" s="33"/>
      <c r="D15" s="33"/>
      <c r="E15" s="33"/>
      <c r="F15" s="33"/>
      <c r="G15" s="33"/>
      <c r="H15" s="33"/>
      <c r="I15" s="21">
        <f t="shared" si="2"/>
        <v>0</v>
      </c>
      <c r="K15" s="8">
        <f t="shared" si="1"/>
        <v>0</v>
      </c>
    </row>
    <row r="16" spans="1:11" x14ac:dyDescent="0.25">
      <c r="A16" s="1"/>
      <c r="B16" s="33"/>
      <c r="C16" s="33"/>
      <c r="D16" s="33"/>
      <c r="E16" s="33"/>
      <c r="F16" s="33"/>
      <c r="G16" s="33"/>
      <c r="H16" s="33"/>
      <c r="I16" s="21">
        <f t="shared" si="2"/>
        <v>0</v>
      </c>
      <c r="K16" s="8">
        <f t="shared" si="1"/>
        <v>0</v>
      </c>
    </row>
    <row r="17" spans="1:12" x14ac:dyDescent="0.25">
      <c r="A17" s="1"/>
      <c r="B17" s="33"/>
      <c r="C17" s="33"/>
      <c r="D17" s="33"/>
      <c r="E17" s="33"/>
      <c r="F17" s="33"/>
      <c r="G17" s="33"/>
      <c r="H17" s="33"/>
      <c r="I17" s="21">
        <f t="shared" si="2"/>
        <v>0</v>
      </c>
      <c r="K17" s="8">
        <f t="shared" si="1"/>
        <v>0</v>
      </c>
    </row>
    <row r="18" spans="1:12" x14ac:dyDescent="0.25">
      <c r="A18" s="1"/>
      <c r="B18" s="33"/>
      <c r="C18" s="33"/>
      <c r="D18" s="33"/>
      <c r="E18" s="33"/>
      <c r="F18" s="33"/>
      <c r="G18" s="33"/>
      <c r="H18" s="33"/>
      <c r="I18" s="21">
        <f>SUM(B18:H18)</f>
        <v>0</v>
      </c>
      <c r="K18" s="8">
        <f t="shared" si="1"/>
        <v>0</v>
      </c>
    </row>
    <row r="19" spans="1:12" ht="18.75" x14ac:dyDescent="0.25">
      <c r="A19" s="18"/>
      <c r="B19" s="33"/>
      <c r="C19" s="33"/>
      <c r="D19" s="33"/>
      <c r="E19" s="33"/>
      <c r="F19" s="33"/>
      <c r="G19" s="33"/>
      <c r="H19" s="33"/>
    </row>
    <row r="20" spans="1:12" ht="18.75" x14ac:dyDescent="0.25">
      <c r="A20" s="18"/>
      <c r="B20" s="31"/>
      <c r="C20" s="32"/>
      <c r="D20" s="32"/>
      <c r="E20" s="32"/>
      <c r="F20" s="32"/>
      <c r="G20" s="32"/>
      <c r="H20" s="32"/>
      <c r="I20" s="1"/>
      <c r="J20" s="1"/>
      <c r="K20" s="1"/>
    </row>
    <row r="21" spans="1:12" x14ac:dyDescent="0.25">
      <c r="A21" s="1"/>
      <c r="B21" s="2"/>
      <c r="C21" s="2"/>
      <c r="D21" s="2"/>
      <c r="E21" s="2"/>
      <c r="F21" s="2"/>
      <c r="G21" s="2"/>
      <c r="H21" s="2"/>
      <c r="I21" s="4"/>
      <c r="J21" s="3"/>
      <c r="K21" s="34"/>
    </row>
    <row r="22" spans="1:12" x14ac:dyDescent="0.25">
      <c r="A22" s="1"/>
      <c r="B22" s="2"/>
      <c r="C22" s="2"/>
      <c r="D22" s="2"/>
      <c r="E22" s="2"/>
      <c r="F22" s="2"/>
      <c r="G22" s="2"/>
      <c r="H22" s="2"/>
      <c r="I22" s="4"/>
      <c r="J22" s="3"/>
      <c r="K22" s="34"/>
    </row>
    <row r="23" spans="1:12" x14ac:dyDescent="0.25">
      <c r="A23" s="1"/>
      <c r="B23" s="2"/>
      <c r="C23" s="2"/>
      <c r="D23" s="2"/>
      <c r="E23" s="2"/>
      <c r="F23" s="2"/>
      <c r="G23" s="2"/>
      <c r="H23" s="2"/>
      <c r="I23" s="4"/>
      <c r="J23" s="35"/>
      <c r="K23" s="36"/>
    </row>
    <row r="24" spans="1:12" x14ac:dyDescent="0.25">
      <c r="A24" s="1"/>
      <c r="B24" s="2"/>
      <c r="C24" s="2"/>
      <c r="D24" s="2"/>
      <c r="E24" s="2"/>
      <c r="F24" s="2"/>
      <c r="G24" s="2"/>
      <c r="H24" s="2"/>
      <c r="I24" s="4"/>
      <c r="J24" s="3"/>
      <c r="K24" s="34"/>
    </row>
    <row r="25" spans="1:12" x14ac:dyDescent="0.25">
      <c r="A25" s="1"/>
      <c r="B25" s="2"/>
      <c r="C25" s="2"/>
      <c r="D25" s="2"/>
      <c r="E25" s="2"/>
      <c r="F25" s="2"/>
      <c r="G25" s="2"/>
      <c r="H25" s="2"/>
      <c r="I25" s="4"/>
      <c r="J25" s="3"/>
      <c r="K25" s="34"/>
    </row>
    <row r="26" spans="1:12" x14ac:dyDescent="0.25">
      <c r="A26" s="1"/>
      <c r="B26" s="2"/>
      <c r="C26" s="2"/>
      <c r="D26" s="2"/>
      <c r="E26" s="2"/>
      <c r="F26" s="2"/>
      <c r="G26" s="2"/>
      <c r="H26" s="2"/>
      <c r="I26" s="4"/>
      <c r="J26" s="3"/>
      <c r="K26" s="34"/>
    </row>
    <row r="27" spans="1:12" x14ac:dyDescent="0.25">
      <c r="B27" s="2"/>
      <c r="C27" s="2"/>
      <c r="D27" s="2"/>
      <c r="E27" s="2"/>
      <c r="F27" s="2"/>
      <c r="G27" s="2"/>
      <c r="H27" s="2"/>
      <c r="I27" s="4"/>
      <c r="J27" s="3"/>
      <c r="K27" s="34"/>
    </row>
    <row r="28" spans="1:12" x14ac:dyDescent="0.25">
      <c r="B28" s="2"/>
      <c r="C28" s="2"/>
      <c r="D28" s="2"/>
      <c r="E28" s="2"/>
      <c r="F28" s="2"/>
      <c r="G28" s="2"/>
      <c r="H28" s="2"/>
      <c r="I28" s="4"/>
      <c r="J28" s="3"/>
      <c r="K28" s="34"/>
    </row>
    <row r="29" spans="1:12" x14ac:dyDescent="0.25">
      <c r="B29" s="2"/>
      <c r="C29" s="2"/>
      <c r="D29" s="2"/>
      <c r="E29" s="2"/>
      <c r="F29" s="2"/>
      <c r="G29" s="2"/>
      <c r="H29" s="2"/>
      <c r="I29" s="4"/>
      <c r="J29" s="3"/>
      <c r="K29" s="34"/>
    </row>
    <row r="30" spans="1:12" x14ac:dyDescent="0.25">
      <c r="B30" s="2"/>
      <c r="C30" s="2"/>
      <c r="D30" s="2"/>
      <c r="E30" s="2"/>
      <c r="F30" s="2"/>
      <c r="G30" s="2"/>
      <c r="H30" s="2"/>
      <c r="I30" s="4"/>
      <c r="J30" s="37"/>
      <c r="K30" s="38"/>
    </row>
    <row r="31" spans="1:12" x14ac:dyDescent="0.25">
      <c r="B31" s="39"/>
      <c r="C31" s="39"/>
      <c r="D31" s="39"/>
      <c r="E31" s="39"/>
      <c r="F31" s="39"/>
      <c r="G31" s="39"/>
      <c r="H31" s="39"/>
      <c r="I31" s="40"/>
      <c r="J31" s="41"/>
      <c r="K31" s="34"/>
    </row>
    <row r="32" spans="1:12" x14ac:dyDescent="0.25">
      <c r="B32" s="1"/>
      <c r="C32" s="1"/>
      <c r="D32" s="1"/>
      <c r="E32" s="1"/>
      <c r="F32" s="1"/>
      <c r="G32" s="1"/>
      <c r="H32" s="1"/>
      <c r="I32" s="40"/>
      <c r="J32" s="1"/>
      <c r="K32" s="34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40"/>
      <c r="J33" s="1"/>
      <c r="K33" s="34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40"/>
      <c r="J34" s="1"/>
      <c r="K34" s="34"/>
      <c r="L34" s="1"/>
    </row>
    <row r="35" spans="2:12" x14ac:dyDescent="0.25">
      <c r="B35" s="1"/>
      <c r="C35" s="1"/>
      <c r="D35" s="1"/>
      <c r="E35" s="1"/>
      <c r="F35" s="1"/>
      <c r="G35" s="1"/>
      <c r="H35" s="1"/>
      <c r="I35" s="40"/>
      <c r="J35" s="1"/>
      <c r="K35" s="34"/>
      <c r="L35" s="1"/>
    </row>
    <row r="36" spans="2:12" x14ac:dyDescent="0.25">
      <c r="B36" s="1"/>
      <c r="C36" s="1"/>
      <c r="D36" s="1"/>
      <c r="E36" s="1"/>
      <c r="F36" s="1"/>
      <c r="G36" s="1"/>
      <c r="H36" s="1"/>
      <c r="I36" s="40"/>
      <c r="J36" s="1"/>
      <c r="K36" s="34"/>
      <c r="L36" s="1"/>
    </row>
    <row r="55" ht="14.45" customHeight="1" x14ac:dyDescent="0.25"/>
    <row r="56" ht="14.45" customHeight="1" x14ac:dyDescent="0.25"/>
    <row r="57" ht="14.45" customHeight="1" x14ac:dyDescent="0.25"/>
  </sheetData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1"/>
  <sheetViews>
    <sheetView view="pageBreakPreview" zoomScaleNormal="100" zoomScaleSheetLayoutView="100" workbookViewId="0">
      <selection activeCell="J17" sqref="J17"/>
    </sheetView>
  </sheetViews>
  <sheetFormatPr defaultRowHeight="15" x14ac:dyDescent="0.25"/>
  <cols>
    <col min="1" max="1" width="20.7109375" customWidth="1"/>
    <col min="2" max="6" width="8.140625" customWidth="1"/>
    <col min="9" max="9" width="16.28515625" bestFit="1" customWidth="1"/>
  </cols>
  <sheetData>
    <row r="1" spans="1:11" ht="14.45" customHeight="1" x14ac:dyDescent="0.25">
      <c r="A1" s="18" t="s">
        <v>45</v>
      </c>
    </row>
    <row r="2" spans="1:11" ht="18.75" x14ac:dyDescent="0.25">
      <c r="A2" s="18"/>
      <c r="B2" s="31">
        <v>1</v>
      </c>
      <c r="C2" s="32">
        <v>2</v>
      </c>
      <c r="D2" s="31">
        <v>3</v>
      </c>
      <c r="E2" s="32">
        <v>4</v>
      </c>
      <c r="F2" s="31">
        <v>5</v>
      </c>
      <c r="G2" s="31">
        <v>6</v>
      </c>
      <c r="H2" s="31">
        <v>7</v>
      </c>
      <c r="I2" s="1" t="s">
        <v>1</v>
      </c>
      <c r="J2" s="1" t="s">
        <v>6</v>
      </c>
      <c r="K2" s="1" t="s">
        <v>7</v>
      </c>
    </row>
    <row r="3" spans="1:11" x14ac:dyDescent="0.25">
      <c r="A3" s="1" t="s">
        <v>15</v>
      </c>
      <c r="B3" s="2">
        <v>4</v>
      </c>
      <c r="C3" s="2">
        <v>3</v>
      </c>
      <c r="D3" s="2">
        <v>3</v>
      </c>
      <c r="E3" s="2">
        <v>2</v>
      </c>
      <c r="F3" s="2">
        <v>3</v>
      </c>
      <c r="G3" s="2">
        <v>3</v>
      </c>
      <c r="H3" s="2">
        <v>8</v>
      </c>
      <c r="I3" s="1">
        <f t="shared" ref="I3:I31" si="0">SUM(B3:H3)</f>
        <v>26</v>
      </c>
      <c r="J3" s="11"/>
      <c r="K3" s="42">
        <f t="shared" ref="K3:K31" si="1">I3/MAX($I$2:$I$31)</f>
        <v>0.5</v>
      </c>
    </row>
    <row r="4" spans="1:11" x14ac:dyDescent="0.25">
      <c r="A4" s="1" t="s">
        <v>8</v>
      </c>
      <c r="B4" s="2">
        <v>4</v>
      </c>
      <c r="C4" s="2">
        <v>0</v>
      </c>
      <c r="D4" s="2">
        <v>5</v>
      </c>
      <c r="E4" s="2">
        <v>3</v>
      </c>
      <c r="F4" s="2">
        <v>11</v>
      </c>
      <c r="G4" s="2">
        <v>3</v>
      </c>
      <c r="H4" s="2">
        <v>5</v>
      </c>
      <c r="I4" s="1">
        <f>SUM(B4:H4)</f>
        <v>31</v>
      </c>
      <c r="J4" s="1"/>
      <c r="K4" s="43">
        <f t="shared" si="1"/>
        <v>0.59615384615384615</v>
      </c>
    </row>
    <row r="5" spans="1:11" x14ac:dyDescent="0.25">
      <c r="A5" s="1" t="s">
        <v>12</v>
      </c>
      <c r="B5" s="2">
        <v>3</v>
      </c>
      <c r="C5" s="2">
        <v>0</v>
      </c>
      <c r="D5" s="2">
        <v>8</v>
      </c>
      <c r="E5" s="2">
        <v>4</v>
      </c>
      <c r="F5" s="2">
        <v>11</v>
      </c>
      <c r="G5" s="2">
        <v>5</v>
      </c>
      <c r="H5" s="2">
        <v>10</v>
      </c>
      <c r="I5" s="1">
        <f>SUM(B5:H5)</f>
        <v>41</v>
      </c>
      <c r="J5" s="1"/>
      <c r="K5" s="43">
        <f t="shared" si="1"/>
        <v>0.78846153846153844</v>
      </c>
    </row>
    <row r="6" spans="1:11" x14ac:dyDescent="0.25">
      <c r="A6" s="1" t="s">
        <v>18</v>
      </c>
      <c r="B6" s="2">
        <v>6</v>
      </c>
      <c r="C6" s="2">
        <v>5</v>
      </c>
      <c r="D6" s="2">
        <v>10</v>
      </c>
      <c r="E6" s="2">
        <v>4</v>
      </c>
      <c r="F6" s="2">
        <v>4</v>
      </c>
      <c r="G6" s="2">
        <v>9</v>
      </c>
      <c r="H6" s="2">
        <v>4</v>
      </c>
      <c r="I6" s="1">
        <f t="shared" si="0"/>
        <v>42</v>
      </c>
      <c r="J6" s="82">
        <v>3</v>
      </c>
      <c r="K6" s="44">
        <f t="shared" si="1"/>
        <v>0.80769230769230771</v>
      </c>
    </row>
    <row r="7" spans="1:11" x14ac:dyDescent="0.25">
      <c r="A7" s="1" t="s">
        <v>17</v>
      </c>
      <c r="B7" s="2">
        <v>6</v>
      </c>
      <c r="C7" s="2">
        <v>2</v>
      </c>
      <c r="D7" s="2">
        <v>5</v>
      </c>
      <c r="E7" s="2">
        <v>8</v>
      </c>
      <c r="F7" s="2">
        <v>8</v>
      </c>
      <c r="G7" s="2">
        <v>0</v>
      </c>
      <c r="H7" s="2">
        <v>4</v>
      </c>
      <c r="I7" s="1">
        <f t="shared" si="0"/>
        <v>33</v>
      </c>
      <c r="J7" s="1"/>
      <c r="K7" s="43">
        <f t="shared" si="1"/>
        <v>0.63461538461538458</v>
      </c>
    </row>
    <row r="8" spans="1:11" x14ac:dyDescent="0.25">
      <c r="A8" s="1" t="s">
        <v>13</v>
      </c>
      <c r="B8" s="2">
        <v>6</v>
      </c>
      <c r="C8" s="2">
        <v>0</v>
      </c>
      <c r="D8" s="2">
        <v>2</v>
      </c>
      <c r="E8" s="2">
        <v>0</v>
      </c>
      <c r="F8" s="2">
        <v>4</v>
      </c>
      <c r="G8" s="2">
        <v>5</v>
      </c>
      <c r="H8" s="2">
        <v>5</v>
      </c>
      <c r="I8" s="1">
        <f t="shared" si="0"/>
        <v>22</v>
      </c>
      <c r="J8" s="1"/>
      <c r="K8" s="43">
        <f t="shared" si="1"/>
        <v>0.42307692307692307</v>
      </c>
    </row>
    <row r="9" spans="1:11" x14ac:dyDescent="0.25">
      <c r="A9" s="1" t="s">
        <v>14</v>
      </c>
      <c r="B9" s="2">
        <v>6</v>
      </c>
      <c r="C9" s="2">
        <v>6</v>
      </c>
      <c r="D9" s="2">
        <v>0</v>
      </c>
      <c r="E9" s="2">
        <v>5</v>
      </c>
      <c r="F9" s="2">
        <v>8</v>
      </c>
      <c r="G9" s="2">
        <v>6</v>
      </c>
      <c r="H9" s="2">
        <v>5</v>
      </c>
      <c r="I9" s="1">
        <f t="shared" si="0"/>
        <v>36</v>
      </c>
      <c r="J9" s="1"/>
      <c r="K9" s="43">
        <f t="shared" si="1"/>
        <v>0.69230769230769229</v>
      </c>
    </row>
    <row r="10" spans="1:11" x14ac:dyDescent="0.25">
      <c r="A10" s="1" t="s">
        <v>9</v>
      </c>
      <c r="B10" s="2">
        <v>6</v>
      </c>
      <c r="C10" s="2">
        <v>7</v>
      </c>
      <c r="D10" s="2">
        <v>6</v>
      </c>
      <c r="E10" s="2">
        <v>2</v>
      </c>
      <c r="F10" s="2">
        <v>3</v>
      </c>
      <c r="G10" s="2">
        <v>12</v>
      </c>
      <c r="H10" s="2">
        <v>6</v>
      </c>
      <c r="I10" s="1">
        <f t="shared" si="0"/>
        <v>42</v>
      </c>
      <c r="J10" s="1">
        <v>3</v>
      </c>
      <c r="K10" s="43">
        <f t="shared" si="1"/>
        <v>0.80769230769230771</v>
      </c>
    </row>
    <row r="11" spans="1:11" x14ac:dyDescent="0.25">
      <c r="A11" s="1" t="s">
        <v>76</v>
      </c>
      <c r="B11" s="2">
        <v>12</v>
      </c>
      <c r="C11" s="2">
        <v>0</v>
      </c>
      <c r="D11" s="2">
        <v>2</v>
      </c>
      <c r="E11" s="2">
        <v>8</v>
      </c>
      <c r="F11" s="2">
        <v>12</v>
      </c>
      <c r="G11" s="2">
        <v>4</v>
      </c>
      <c r="H11" s="2">
        <v>10</v>
      </c>
      <c r="I11" s="1">
        <f t="shared" si="0"/>
        <v>48</v>
      </c>
      <c r="J11" s="1">
        <v>2</v>
      </c>
      <c r="K11" s="43">
        <f t="shared" si="1"/>
        <v>0.92307692307692313</v>
      </c>
    </row>
    <row r="12" spans="1:11" x14ac:dyDescent="0.25">
      <c r="A12" s="1" t="s">
        <v>32</v>
      </c>
      <c r="B12" s="2">
        <v>1</v>
      </c>
      <c r="C12" s="2">
        <v>0</v>
      </c>
      <c r="D12" s="2">
        <v>0</v>
      </c>
      <c r="E12" s="2">
        <v>0</v>
      </c>
      <c r="F12" s="2">
        <v>3</v>
      </c>
      <c r="G12" s="2">
        <v>0</v>
      </c>
      <c r="H12" s="2">
        <v>3</v>
      </c>
      <c r="I12" s="1">
        <f t="shared" si="0"/>
        <v>7</v>
      </c>
      <c r="J12" s="1"/>
      <c r="K12" s="43">
        <f t="shared" si="1"/>
        <v>0.13461538461538461</v>
      </c>
    </row>
    <row r="13" spans="1:11" x14ac:dyDescent="0.25">
      <c r="A13" s="1" t="s">
        <v>72</v>
      </c>
      <c r="B13" s="2">
        <v>3</v>
      </c>
      <c r="C13" s="2">
        <v>2</v>
      </c>
      <c r="D13" s="2">
        <v>3</v>
      </c>
      <c r="E13" s="2">
        <v>4</v>
      </c>
      <c r="F13" s="2">
        <v>3</v>
      </c>
      <c r="G13" s="2">
        <v>8</v>
      </c>
      <c r="H13" s="2">
        <v>8</v>
      </c>
      <c r="I13" s="1">
        <f t="shared" si="0"/>
        <v>31</v>
      </c>
      <c r="J13" s="1"/>
      <c r="K13" s="43">
        <f t="shared" si="1"/>
        <v>0.59615384615384615</v>
      </c>
    </row>
    <row r="14" spans="1:11" x14ac:dyDescent="0.25">
      <c r="A14" s="1" t="s">
        <v>75</v>
      </c>
      <c r="B14" s="2">
        <v>5</v>
      </c>
      <c r="C14" s="2">
        <v>9</v>
      </c>
      <c r="D14" s="2">
        <v>3</v>
      </c>
      <c r="E14" s="2">
        <v>5</v>
      </c>
      <c r="F14" s="2">
        <v>4</v>
      </c>
      <c r="G14" s="2">
        <v>11</v>
      </c>
      <c r="H14" s="2">
        <v>13</v>
      </c>
      <c r="I14" s="1">
        <f t="shared" si="0"/>
        <v>50</v>
      </c>
      <c r="J14" s="1">
        <v>1</v>
      </c>
      <c r="K14" s="43">
        <f t="shared" si="1"/>
        <v>0.96153846153846156</v>
      </c>
    </row>
    <row r="15" spans="1:11" x14ac:dyDescent="0.25">
      <c r="A15" s="1" t="s">
        <v>10</v>
      </c>
      <c r="B15" s="2">
        <v>3</v>
      </c>
      <c r="C15" s="2">
        <v>5</v>
      </c>
      <c r="D15" s="2">
        <v>4</v>
      </c>
      <c r="E15" s="2">
        <v>5</v>
      </c>
      <c r="F15" s="2">
        <v>5</v>
      </c>
      <c r="G15" s="2">
        <v>8</v>
      </c>
      <c r="H15" s="2">
        <v>11</v>
      </c>
      <c r="I15" s="1">
        <f t="shared" si="0"/>
        <v>41</v>
      </c>
      <c r="J15" s="1"/>
      <c r="K15" s="43">
        <f t="shared" si="1"/>
        <v>0.78846153846153844</v>
      </c>
    </row>
    <row r="16" spans="1:11" x14ac:dyDescent="0.25">
      <c r="A16" s="1" t="s">
        <v>80</v>
      </c>
      <c r="B16" s="2">
        <v>0</v>
      </c>
      <c r="C16" s="2">
        <v>6</v>
      </c>
      <c r="D16" s="2">
        <v>9</v>
      </c>
      <c r="E16" s="2">
        <v>6</v>
      </c>
      <c r="F16" s="2">
        <v>0</v>
      </c>
      <c r="G16" s="2">
        <v>3</v>
      </c>
      <c r="H16" s="2">
        <v>4</v>
      </c>
      <c r="I16" s="1">
        <f t="shared" si="0"/>
        <v>28</v>
      </c>
      <c r="K16" s="43">
        <f t="shared" si="1"/>
        <v>0.53846153846153844</v>
      </c>
    </row>
    <row r="17" spans="1:11" x14ac:dyDescent="0.25">
      <c r="A17" s="1" t="s">
        <v>19</v>
      </c>
      <c r="B17" s="2">
        <v>6</v>
      </c>
      <c r="C17" s="2">
        <v>4</v>
      </c>
      <c r="D17" s="2">
        <v>4</v>
      </c>
      <c r="E17" s="2">
        <v>7</v>
      </c>
      <c r="F17" s="2">
        <v>11</v>
      </c>
      <c r="G17" s="2">
        <v>9</v>
      </c>
      <c r="H17" s="2">
        <v>11</v>
      </c>
      <c r="I17" s="1">
        <f t="shared" si="0"/>
        <v>52</v>
      </c>
      <c r="J17" s="1" t="s">
        <v>108</v>
      </c>
      <c r="K17" s="43">
        <f t="shared" si="1"/>
        <v>1</v>
      </c>
    </row>
    <row r="18" spans="1:11" x14ac:dyDescent="0.25">
      <c r="A18" s="1" t="s">
        <v>16</v>
      </c>
      <c r="B18" s="2">
        <v>3</v>
      </c>
      <c r="C18" s="2">
        <v>0</v>
      </c>
      <c r="D18" s="2">
        <v>5</v>
      </c>
      <c r="E18" s="2">
        <v>8</v>
      </c>
      <c r="F18" s="2">
        <v>5</v>
      </c>
      <c r="G18" s="2">
        <v>6</v>
      </c>
      <c r="H18" s="2">
        <v>8</v>
      </c>
      <c r="I18" s="1">
        <f t="shared" si="0"/>
        <v>35</v>
      </c>
      <c r="J18" s="1"/>
      <c r="K18" s="8">
        <f t="shared" si="1"/>
        <v>0.67307692307692313</v>
      </c>
    </row>
    <row r="19" spans="1:11" x14ac:dyDescent="0.25">
      <c r="A19" s="1" t="s">
        <v>77</v>
      </c>
      <c r="B19" s="2">
        <v>5</v>
      </c>
      <c r="C19" s="2">
        <v>0</v>
      </c>
      <c r="D19" s="2">
        <v>2</v>
      </c>
      <c r="E19" s="2">
        <v>3</v>
      </c>
      <c r="F19" s="2">
        <v>0</v>
      </c>
      <c r="G19" s="2">
        <v>0</v>
      </c>
      <c r="H19" s="2">
        <v>0</v>
      </c>
      <c r="I19" s="1">
        <f t="shared" si="0"/>
        <v>10</v>
      </c>
      <c r="J19" s="1"/>
      <c r="K19" s="8">
        <f t="shared" si="1"/>
        <v>0.19230769230769232</v>
      </c>
    </row>
    <row r="20" spans="1:11" x14ac:dyDescent="0.25">
      <c r="A20" s="1" t="s">
        <v>73</v>
      </c>
      <c r="B20" s="2">
        <v>3</v>
      </c>
      <c r="C20" s="2">
        <v>6</v>
      </c>
      <c r="D20" s="2">
        <v>0</v>
      </c>
      <c r="E20" s="2">
        <v>3</v>
      </c>
      <c r="F20" s="2">
        <v>5</v>
      </c>
      <c r="G20" s="2">
        <v>3</v>
      </c>
      <c r="H20" s="2">
        <v>0</v>
      </c>
      <c r="I20" s="1">
        <f t="shared" si="0"/>
        <v>20</v>
      </c>
      <c r="J20" s="1"/>
      <c r="K20" s="8">
        <f t="shared" si="1"/>
        <v>0.38461538461538464</v>
      </c>
    </row>
    <row r="21" spans="1:11" x14ac:dyDescent="0.25">
      <c r="B21" s="2"/>
      <c r="C21" s="2"/>
      <c r="D21" s="2"/>
      <c r="E21" s="2"/>
      <c r="F21" s="2"/>
      <c r="G21" s="2"/>
      <c r="H21" s="2"/>
      <c r="I21" s="1">
        <f t="shared" si="0"/>
        <v>0</v>
      </c>
      <c r="J21" s="1"/>
      <c r="K21" s="8">
        <f t="shared" si="1"/>
        <v>0</v>
      </c>
    </row>
    <row r="22" spans="1:11" x14ac:dyDescent="0.25">
      <c r="B22" s="2"/>
      <c r="C22" s="2"/>
      <c r="D22" s="2"/>
      <c r="E22" s="2"/>
      <c r="F22" s="2"/>
      <c r="G22" s="2"/>
      <c r="H22" s="2"/>
      <c r="I22" s="1">
        <f t="shared" si="0"/>
        <v>0</v>
      </c>
      <c r="J22" s="1"/>
      <c r="K22" s="8">
        <f t="shared" si="1"/>
        <v>0</v>
      </c>
    </row>
    <row r="23" spans="1:11" x14ac:dyDescent="0.25">
      <c r="B23" s="2"/>
      <c r="C23" s="2"/>
      <c r="D23" s="2"/>
      <c r="E23" s="2"/>
      <c r="F23" s="2"/>
      <c r="G23" s="2"/>
      <c r="H23" s="2"/>
      <c r="I23" s="1">
        <f t="shared" si="0"/>
        <v>0</v>
      </c>
      <c r="J23" s="1"/>
      <c r="K23" s="8">
        <f t="shared" si="1"/>
        <v>0</v>
      </c>
    </row>
    <row r="24" spans="1:11" x14ac:dyDescent="0.25">
      <c r="B24" s="2"/>
      <c r="C24" s="2"/>
      <c r="D24" s="2"/>
      <c r="E24" s="2"/>
      <c r="F24" s="2"/>
      <c r="G24" s="2"/>
      <c r="H24" s="2"/>
      <c r="I24" s="1">
        <f t="shared" si="0"/>
        <v>0</v>
      </c>
      <c r="J24" s="1"/>
      <c r="K24" s="8">
        <f t="shared" si="1"/>
        <v>0</v>
      </c>
    </row>
    <row r="25" spans="1:11" x14ac:dyDescent="0.25">
      <c r="A25" s="13"/>
      <c r="B25" s="2"/>
      <c r="C25" s="2"/>
      <c r="D25" s="2"/>
      <c r="E25" s="2"/>
      <c r="F25" s="2"/>
      <c r="G25" s="2"/>
      <c r="H25" s="2"/>
      <c r="I25" s="1">
        <f t="shared" si="0"/>
        <v>0</v>
      </c>
      <c r="J25" s="1"/>
      <c r="K25" s="8">
        <f t="shared" si="1"/>
        <v>0</v>
      </c>
    </row>
    <row r="26" spans="1:11" x14ac:dyDescent="0.25">
      <c r="A26" s="1"/>
      <c r="B26" s="2"/>
      <c r="C26" s="2"/>
      <c r="D26" s="2"/>
      <c r="E26" s="2"/>
      <c r="F26" s="2"/>
      <c r="G26" s="2"/>
      <c r="H26" s="2"/>
      <c r="I26" s="1">
        <f t="shared" si="0"/>
        <v>0</v>
      </c>
      <c r="J26" s="1"/>
      <c r="K26" s="8">
        <f t="shared" si="1"/>
        <v>0</v>
      </c>
    </row>
    <row r="27" spans="1:11" x14ac:dyDescent="0.25">
      <c r="A27" s="1"/>
      <c r="B27" s="2"/>
      <c r="C27" s="2"/>
      <c r="D27" s="2"/>
      <c r="E27" s="2"/>
      <c r="F27" s="2"/>
      <c r="G27" s="2"/>
      <c r="H27" s="2"/>
      <c r="I27" s="1">
        <f t="shared" si="0"/>
        <v>0</v>
      </c>
      <c r="J27" s="1"/>
      <c r="K27" s="8">
        <f t="shared" si="1"/>
        <v>0</v>
      </c>
    </row>
    <row r="28" spans="1:11" x14ac:dyDescent="0.25">
      <c r="A28" s="1"/>
      <c r="B28" s="2"/>
      <c r="C28" s="2"/>
      <c r="D28" s="2"/>
      <c r="E28" s="2"/>
      <c r="F28" s="2"/>
      <c r="G28" s="2"/>
      <c r="H28" s="2"/>
      <c r="I28" s="1">
        <f t="shared" si="0"/>
        <v>0</v>
      </c>
      <c r="J28" s="1"/>
      <c r="K28" s="8">
        <f t="shared" si="1"/>
        <v>0</v>
      </c>
    </row>
    <row r="29" spans="1:11" x14ac:dyDescent="0.25">
      <c r="A29" s="1"/>
      <c r="B29" s="2"/>
      <c r="C29" s="2"/>
      <c r="D29" s="2"/>
      <c r="E29" s="2"/>
      <c r="F29" s="2"/>
      <c r="G29" s="2"/>
      <c r="H29" s="2"/>
      <c r="I29" s="1">
        <f t="shared" si="0"/>
        <v>0</v>
      </c>
      <c r="J29" s="1"/>
      <c r="K29" s="8">
        <f t="shared" si="1"/>
        <v>0</v>
      </c>
    </row>
    <row r="30" spans="1:11" x14ac:dyDescent="0.25">
      <c r="B30" s="2"/>
      <c r="C30" s="2"/>
      <c r="D30" s="2"/>
      <c r="E30" s="2"/>
      <c r="F30" s="2"/>
      <c r="G30" s="2"/>
      <c r="H30" s="2"/>
      <c r="I30" s="1">
        <f t="shared" si="0"/>
        <v>0</v>
      </c>
      <c r="J30" s="1"/>
      <c r="K30" s="8">
        <f t="shared" si="1"/>
        <v>0</v>
      </c>
    </row>
    <row r="31" spans="1:11" x14ac:dyDescent="0.25">
      <c r="B31" s="2"/>
      <c r="C31" s="2"/>
      <c r="D31" s="2"/>
      <c r="E31" s="2"/>
      <c r="F31" s="2"/>
      <c r="G31" s="2"/>
      <c r="H31" s="2"/>
      <c r="I31" s="1">
        <f t="shared" si="0"/>
        <v>0</v>
      </c>
      <c r="J31" s="1"/>
      <c r="K31" s="8">
        <f t="shared" si="1"/>
        <v>0</v>
      </c>
    </row>
  </sheetData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3"/>
  <sheetViews>
    <sheetView workbookViewId="0">
      <selection activeCell="B14" sqref="A14:XFD24"/>
    </sheetView>
  </sheetViews>
  <sheetFormatPr defaultRowHeight="15" x14ac:dyDescent="0.25"/>
  <cols>
    <col min="1" max="1" width="21.140625" customWidth="1"/>
  </cols>
  <sheetData>
    <row r="1" spans="1:18" x14ac:dyDescent="0.25">
      <c r="A1" s="98" t="s">
        <v>46</v>
      </c>
      <c r="M1" s="46"/>
    </row>
    <row r="2" spans="1:18" x14ac:dyDescent="0.25">
      <c r="A2" s="98"/>
      <c r="M2" s="46"/>
    </row>
    <row r="3" spans="1:18" x14ac:dyDescent="0.25">
      <c r="A3" s="98"/>
      <c r="B3" s="31">
        <v>1</v>
      </c>
      <c r="C3" s="32">
        <v>2</v>
      </c>
      <c r="D3" s="32">
        <v>3</v>
      </c>
      <c r="E3" s="32">
        <v>4</v>
      </c>
      <c r="F3" s="32">
        <v>5</v>
      </c>
      <c r="G3" s="32">
        <v>6</v>
      </c>
      <c r="H3" s="32">
        <v>7</v>
      </c>
      <c r="I3" s="32">
        <v>8</v>
      </c>
      <c r="J3" s="32">
        <v>9</v>
      </c>
      <c r="K3" s="32">
        <v>10</v>
      </c>
      <c r="L3" s="1" t="s">
        <v>1</v>
      </c>
      <c r="M3" s="2" t="s">
        <v>6</v>
      </c>
      <c r="N3" s="1" t="s">
        <v>7</v>
      </c>
    </row>
    <row r="4" spans="1:18" x14ac:dyDescent="0.25">
      <c r="A4" s="1" t="s">
        <v>37</v>
      </c>
      <c r="B4" s="2">
        <v>0</v>
      </c>
      <c r="C4" s="2">
        <v>0</v>
      </c>
      <c r="D4" s="2">
        <v>1</v>
      </c>
      <c r="E4" s="2">
        <v>0</v>
      </c>
      <c r="F4" s="2">
        <v>0</v>
      </c>
      <c r="G4" s="2">
        <v>0</v>
      </c>
      <c r="H4" s="2">
        <v>2</v>
      </c>
      <c r="I4" s="2">
        <v>3</v>
      </c>
      <c r="J4" s="2">
        <v>3</v>
      </c>
      <c r="K4" s="2">
        <v>0</v>
      </c>
      <c r="L4" s="4">
        <f>SUM(B4:K4)</f>
        <v>9</v>
      </c>
      <c r="M4" s="32"/>
      <c r="N4" s="34">
        <f t="shared" ref="N4:N10" si="0">L4/MAX($L$4:$L$10)</f>
        <v>0.47368421052631576</v>
      </c>
    </row>
    <row r="5" spans="1:18" x14ac:dyDescent="0.25">
      <c r="A5" s="1" t="s">
        <v>35</v>
      </c>
      <c r="B5" s="2">
        <v>3</v>
      </c>
      <c r="C5" s="2">
        <v>0</v>
      </c>
      <c r="D5" s="2">
        <v>0</v>
      </c>
      <c r="E5" s="2">
        <v>0</v>
      </c>
      <c r="F5" s="2">
        <v>1</v>
      </c>
      <c r="G5" s="2">
        <v>3</v>
      </c>
      <c r="H5" s="2">
        <v>0</v>
      </c>
      <c r="I5" s="2">
        <v>2</v>
      </c>
      <c r="J5" s="2">
        <v>0</v>
      </c>
      <c r="K5" s="2">
        <v>2</v>
      </c>
      <c r="L5" s="4">
        <f t="shared" ref="L5:L10" si="1">SUM(B5:K5)</f>
        <v>11</v>
      </c>
      <c r="M5" s="32"/>
      <c r="N5" s="34">
        <f t="shared" si="0"/>
        <v>0.57894736842105265</v>
      </c>
      <c r="R5" s="1"/>
    </row>
    <row r="6" spans="1:18" x14ac:dyDescent="0.25">
      <c r="A6" s="1" t="s">
        <v>78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4">
        <f t="shared" si="1"/>
        <v>0</v>
      </c>
      <c r="M6" s="32"/>
      <c r="N6" s="34">
        <f t="shared" si="0"/>
        <v>0</v>
      </c>
      <c r="R6" s="1"/>
    </row>
    <row r="7" spans="1:18" x14ac:dyDescent="0.25">
      <c r="A7" s="1" t="s">
        <v>36</v>
      </c>
      <c r="B7" s="47">
        <v>0</v>
      </c>
      <c r="C7" s="47">
        <v>0</v>
      </c>
      <c r="D7" s="47">
        <v>0</v>
      </c>
      <c r="E7" s="47">
        <v>2</v>
      </c>
      <c r="F7" s="47">
        <v>5</v>
      </c>
      <c r="G7" s="47">
        <v>0</v>
      </c>
      <c r="H7" s="47">
        <v>5</v>
      </c>
      <c r="I7" s="47">
        <v>0</v>
      </c>
      <c r="J7" s="47">
        <v>2</v>
      </c>
      <c r="K7" s="47">
        <v>0</v>
      </c>
      <c r="L7" s="4">
        <f t="shared" si="1"/>
        <v>14</v>
      </c>
      <c r="M7" s="48">
        <v>2</v>
      </c>
      <c r="N7" s="49">
        <f t="shared" si="0"/>
        <v>0.73684210526315785</v>
      </c>
      <c r="R7" s="1"/>
    </row>
    <row r="8" spans="1:18" x14ac:dyDescent="0.25">
      <c r="A8" s="1" t="s">
        <v>34</v>
      </c>
      <c r="B8" s="2">
        <v>1</v>
      </c>
      <c r="C8" s="2">
        <v>0</v>
      </c>
      <c r="D8" s="2">
        <v>2</v>
      </c>
      <c r="E8" s="2">
        <v>0</v>
      </c>
      <c r="F8" s="2">
        <v>2</v>
      </c>
      <c r="G8" s="2">
        <v>4</v>
      </c>
      <c r="H8" s="2">
        <v>0</v>
      </c>
      <c r="I8" s="2">
        <v>1</v>
      </c>
      <c r="J8" s="2">
        <v>0</v>
      </c>
      <c r="K8" s="2">
        <v>3</v>
      </c>
      <c r="L8" s="4">
        <f t="shared" si="1"/>
        <v>13</v>
      </c>
      <c r="M8" s="50">
        <v>3</v>
      </c>
      <c r="N8" s="34">
        <f t="shared" si="0"/>
        <v>0.68421052631578949</v>
      </c>
    </row>
    <row r="9" spans="1:18" x14ac:dyDescent="0.25">
      <c r="A9" s="1" t="s">
        <v>71</v>
      </c>
      <c r="B9" s="2">
        <v>5</v>
      </c>
      <c r="C9" s="2">
        <v>0</v>
      </c>
      <c r="D9" s="2">
        <v>0</v>
      </c>
      <c r="E9" s="2">
        <v>3</v>
      </c>
      <c r="F9" s="2">
        <v>0</v>
      </c>
      <c r="G9" s="2">
        <v>3</v>
      </c>
      <c r="H9" s="2">
        <v>0</v>
      </c>
      <c r="I9" s="2">
        <v>2</v>
      </c>
      <c r="J9" s="2">
        <v>4</v>
      </c>
      <c r="K9" s="2">
        <v>2</v>
      </c>
      <c r="L9" s="4">
        <f t="shared" si="1"/>
        <v>19</v>
      </c>
      <c r="M9" s="32">
        <v>1</v>
      </c>
      <c r="N9" s="34">
        <f t="shared" si="0"/>
        <v>1</v>
      </c>
      <c r="R9" s="1"/>
    </row>
    <row r="10" spans="1:18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4">
        <f t="shared" si="1"/>
        <v>0</v>
      </c>
      <c r="M10" s="32"/>
      <c r="N10" s="34">
        <f t="shared" si="0"/>
        <v>0</v>
      </c>
      <c r="R10" s="3"/>
    </row>
    <row r="11" spans="1:18" x14ac:dyDescent="0.25">
      <c r="M11" s="46"/>
      <c r="R11" s="1"/>
    </row>
    <row r="12" spans="1:18" x14ac:dyDescent="0.25">
      <c r="M12" s="46"/>
      <c r="R12" s="1"/>
    </row>
    <row r="13" spans="1:18" x14ac:dyDescent="0.25">
      <c r="M13" s="46"/>
      <c r="R13" s="1"/>
    </row>
  </sheetData>
  <mergeCells count="1">
    <mergeCell ref="A1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10</vt:i4>
      </vt:variant>
    </vt:vector>
  </HeadingPairs>
  <TitlesOfParts>
    <vt:vector size="29" baseType="lpstr">
      <vt:lpstr>Кубок Сапегино Муж</vt:lpstr>
      <vt:lpstr>Кубок Сапегино Жен</vt:lpstr>
      <vt:lpstr>Кубок Сапегино новички и дети</vt:lpstr>
      <vt:lpstr>Качели Жен+Новички</vt:lpstr>
      <vt:lpstr>Качели Муж</vt:lpstr>
      <vt:lpstr>Интуитив дети</vt:lpstr>
      <vt:lpstr> Интуитив Жен</vt:lpstr>
      <vt:lpstr> Интуитив Муж</vt:lpstr>
      <vt:lpstr>Глок 1л+дети</vt:lpstr>
      <vt:lpstr>Глок м+ж</vt:lpstr>
      <vt:lpstr>Беготня</vt:lpstr>
      <vt:lpstr>Рабочий и колхозница Точные</vt:lpstr>
      <vt:lpstr>Рабочий и колхозница Сильные</vt:lpstr>
      <vt:lpstr>Потеряшки Точные</vt:lpstr>
      <vt:lpstr>Потеряшки Сильные</vt:lpstr>
      <vt:lpstr> Плюс-минус Точные</vt:lpstr>
      <vt:lpstr>Плюс-минус Сильные</vt:lpstr>
      <vt:lpstr>Дальность Жен+Дети</vt:lpstr>
      <vt:lpstr>Дальность Муж</vt:lpstr>
      <vt:lpstr>' Интуитив Жен'!Область_печати</vt:lpstr>
      <vt:lpstr>' Интуитив Муж'!Область_печати</vt:lpstr>
      <vt:lpstr>' Плюс-минус Точные'!Область_печати</vt:lpstr>
      <vt:lpstr>'Глок м+ж'!Область_печати</vt:lpstr>
      <vt:lpstr>'Дальность Муж'!Область_печати</vt:lpstr>
      <vt:lpstr>'Качели Муж'!Область_печати</vt:lpstr>
      <vt:lpstr>'Кубок Сапегино Жен'!Область_печати</vt:lpstr>
      <vt:lpstr>'Кубок Сапегино Муж'!Область_печати</vt:lpstr>
      <vt:lpstr>'Потеряшки Точные'!Область_печати</vt:lpstr>
      <vt:lpstr>'Рабочий и колхозница Точные'!Область_печати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Dolgikh</dc:creator>
  <cp:lastModifiedBy>Ivan Dolgikh</cp:lastModifiedBy>
  <cp:lastPrinted>2025-06-29T13:14:20Z</cp:lastPrinted>
  <dcterms:created xsi:type="dcterms:W3CDTF">2025-06-13T09:57:48Z</dcterms:created>
  <dcterms:modified xsi:type="dcterms:W3CDTF">2025-07-03T08:30:28Z</dcterms:modified>
</cp:coreProperties>
</file>